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pss036/Desktop/"/>
    </mc:Choice>
  </mc:AlternateContent>
  <xr:revisionPtr revIDLastSave="0" documentId="13_ncr:1_{305E90FE-BD17-1344-A727-BFBC536C2662}" xr6:coauthVersionLast="47" xr6:coauthVersionMax="47" xr10:uidLastSave="{00000000-0000-0000-0000-000000000000}"/>
  <bookViews>
    <workbookView xWindow="2380" yWindow="840" windowWidth="32800" windowHeight="17640" activeTab="3" xr2:uid="{00000000-000D-0000-FFFF-FFFF00000000}"/>
  </bookViews>
  <sheets>
    <sheet name="Halls Students" sheetId="4" r:id="rId1"/>
    <sheet name="Non-Halls Students" sheetId="7" r:id="rId2"/>
    <sheet name="International Students" sheetId="1" r:id="rId3"/>
    <sheet name="Sheet4" sheetId="8" r:id="rId4"/>
    <sheet name="Sheet1" sheetId="6" state="hidden" r:id="rId5"/>
    <sheet name="Sheet2" sheetId="2" state="hidden" r:id="rId6"/>
    <sheet name="Sheet3" sheetId="3" state="hidden" r:id="rId7"/>
    <sheet name="Halls price list" sheetId="5" state="hidden" r:id="rId8"/>
  </sheets>
  <externalReferences>
    <externalReference r:id="rId9"/>
  </externalReferences>
  <definedNames>
    <definedName name="Halls">'Halls price list'!$A$3:$A$24</definedName>
  </definedNames>
  <calcPr calcId="191029"/>
  <customWorkbookViews>
    <customWorkbookView name="Budget Sheet" guid="{411B1BD3-7BBD-40F3-8EAC-0D9FCF33A381}" maximized="1" xWindow="-8" yWindow="-8" windowWidth="1616" windowHeight="876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4" l="1"/>
  <c r="L20" i="1" l="1"/>
  <c r="L19" i="1"/>
  <c r="L18" i="1"/>
  <c r="L17" i="1"/>
  <c r="L16" i="1"/>
  <c r="L11" i="1"/>
  <c r="L10" i="1"/>
  <c r="L9" i="1"/>
  <c r="L8" i="1"/>
  <c r="L7" i="1"/>
  <c r="L6" i="1"/>
  <c r="L5" i="1"/>
  <c r="L4" i="1"/>
  <c r="H4" i="1"/>
  <c r="H12" i="1"/>
  <c r="H11" i="1"/>
  <c r="H10" i="1"/>
  <c r="H9" i="1"/>
  <c r="H8" i="1"/>
  <c r="H7" i="1"/>
  <c r="H19" i="1"/>
  <c r="H18" i="1"/>
  <c r="H17" i="1"/>
  <c r="H16" i="1"/>
  <c r="H15" i="1"/>
  <c r="H25" i="1"/>
  <c r="H24" i="1"/>
  <c r="H23" i="1"/>
  <c r="H22" i="1"/>
  <c r="H30" i="1"/>
  <c r="H29" i="1"/>
  <c r="H28" i="1"/>
  <c r="D28" i="1"/>
  <c r="D27" i="1"/>
  <c r="D26" i="1"/>
  <c r="D24" i="1"/>
  <c r="D23" i="1"/>
  <c r="D22" i="1"/>
  <c r="D21" i="1"/>
  <c r="D20" i="1"/>
  <c r="D19" i="1"/>
  <c r="L20" i="7"/>
  <c r="L19" i="7"/>
  <c r="L18" i="7"/>
  <c r="L17" i="7"/>
  <c r="L16" i="7"/>
  <c r="L11" i="7"/>
  <c r="L10" i="7"/>
  <c r="L9" i="7"/>
  <c r="L8" i="7"/>
  <c r="L7" i="7"/>
  <c r="L6" i="7"/>
  <c r="L5" i="7"/>
  <c r="L4" i="7"/>
  <c r="H4" i="7"/>
  <c r="H11" i="7"/>
  <c r="H10" i="7"/>
  <c r="H9" i="7"/>
  <c r="H8" i="7"/>
  <c r="H7" i="7"/>
  <c r="H19" i="7"/>
  <c r="H18" i="7"/>
  <c r="H17" i="7"/>
  <c r="H16" i="7"/>
  <c r="H15" i="7"/>
  <c r="H25" i="7"/>
  <c r="H24" i="7"/>
  <c r="H23" i="7"/>
  <c r="H22" i="7"/>
  <c r="H30" i="7"/>
  <c r="H29" i="7"/>
  <c r="H28" i="7"/>
  <c r="D31" i="7"/>
  <c r="D30" i="7"/>
  <c r="D29" i="7"/>
  <c r="D27" i="7"/>
  <c r="D26" i="7"/>
  <c r="D24" i="7"/>
  <c r="D23" i="7"/>
  <c r="D22" i="7"/>
  <c r="K29" i="7" l="1"/>
  <c r="K29" i="1"/>
  <c r="K27" i="1"/>
  <c r="C14" i="1"/>
  <c r="K27" i="7"/>
  <c r="C17" i="7"/>
  <c r="C15" i="4"/>
  <c r="K28" i="4"/>
  <c r="K31" i="1" l="1"/>
  <c r="K31" i="7"/>
  <c r="K26" i="4" l="1"/>
  <c r="K30" i="4" s="1"/>
  <c r="D3" i="5"/>
</calcChain>
</file>

<file path=xl/sharedStrings.xml><?xml version="1.0" encoding="utf-8"?>
<sst xmlns="http://schemas.openxmlformats.org/spreadsheetml/2006/main" count="254" uniqueCount="132">
  <si>
    <t>Budget Sheet</t>
  </si>
  <si>
    <t>Wages</t>
  </si>
  <si>
    <t>Student Finance</t>
  </si>
  <si>
    <t xml:space="preserve">  Grant</t>
  </si>
  <si>
    <t xml:space="preserve">  Maintenance Loan</t>
  </si>
  <si>
    <t xml:space="preserve">  Parents Learning Allowance</t>
  </si>
  <si>
    <t xml:space="preserve">  Adult Dependant Grant</t>
  </si>
  <si>
    <t>Other – Child Benefit</t>
  </si>
  <si>
    <t xml:space="preserve">            Child Tax Credit</t>
  </si>
  <si>
    <t xml:space="preserve">            Other Welfare Benefits</t>
  </si>
  <si>
    <t xml:space="preserve">Total </t>
  </si>
  <si>
    <t>Accommodation</t>
  </si>
  <si>
    <t xml:space="preserve">Rent </t>
  </si>
  <si>
    <t xml:space="preserve">Water Rates </t>
  </si>
  <si>
    <t xml:space="preserve">Gas </t>
  </si>
  <si>
    <t xml:space="preserve">Electricity </t>
  </si>
  <si>
    <t>Food</t>
  </si>
  <si>
    <t xml:space="preserve">Food shopping </t>
  </si>
  <si>
    <t xml:space="preserve"> </t>
  </si>
  <si>
    <t xml:space="preserve">Take outs </t>
  </si>
  <si>
    <t>Other</t>
  </si>
  <si>
    <t>Childcare</t>
  </si>
  <si>
    <t xml:space="preserve">Total Childcare costs </t>
  </si>
  <si>
    <t>Educational</t>
  </si>
  <si>
    <t xml:space="preserve">Tuition Fees </t>
  </si>
  <si>
    <t xml:space="preserve">Books </t>
  </si>
  <si>
    <t xml:space="preserve">Stationery </t>
  </si>
  <si>
    <t>Field trips</t>
  </si>
  <si>
    <t xml:space="preserve">Photocopies </t>
  </si>
  <si>
    <t xml:space="preserve">Other course related costs </t>
  </si>
  <si>
    <t>Travel</t>
  </si>
  <si>
    <t xml:space="preserve">Petrol </t>
  </si>
  <si>
    <t>Car Road Tax</t>
  </si>
  <si>
    <t>Insurance</t>
  </si>
  <si>
    <t>Repairs/MOT</t>
  </si>
  <si>
    <t>Travel Costs e.g. train, buses etc</t>
  </si>
  <si>
    <t>Financial</t>
  </si>
  <si>
    <t>Subscriptions</t>
  </si>
  <si>
    <t xml:space="preserve">Credit/store cards bill </t>
  </si>
  <si>
    <t xml:space="preserve">Personal Loan repayments </t>
  </si>
  <si>
    <t xml:space="preserve">Other </t>
  </si>
  <si>
    <t>Personal - Essential</t>
  </si>
  <si>
    <t xml:space="preserve">Toiletries </t>
  </si>
  <si>
    <t>Laundry</t>
  </si>
  <si>
    <t xml:space="preserve">Clothes </t>
  </si>
  <si>
    <t>Personal - Social</t>
  </si>
  <si>
    <t xml:space="preserve">Telephone Bill </t>
  </si>
  <si>
    <t>TV licence</t>
  </si>
  <si>
    <t>Cigarettes</t>
  </si>
  <si>
    <t xml:space="preserve">Socialising / Drinks </t>
  </si>
  <si>
    <t xml:space="preserve">Newspapers / Magazines </t>
  </si>
  <si>
    <t xml:space="preserve">Club membership fees </t>
  </si>
  <si>
    <t xml:space="preserve">Sports Match fees </t>
  </si>
  <si>
    <t>Please State)</t>
  </si>
  <si>
    <t>Totals</t>
  </si>
  <si>
    <t xml:space="preserve">TOTAL INCOME </t>
  </si>
  <si>
    <t>LESS TOTAL EXPENDITURE</t>
  </si>
  <si>
    <t xml:space="preserve">BALANCE </t>
  </si>
  <si>
    <t>Halls</t>
  </si>
  <si>
    <t>Prices</t>
  </si>
  <si>
    <t>JMJ, Tegfan - Y</t>
  </si>
  <si>
    <t>JMJ, Bryn Dinas - Z</t>
  </si>
  <si>
    <t>JMJ, Bryn Dinas - LARGE ROOM</t>
  </si>
  <si>
    <t>ELIDIR - R &amp; S</t>
  </si>
  <si>
    <t>Y BORTH - M, N, P &amp; X</t>
  </si>
  <si>
    <t>ENLLI - A</t>
  </si>
  <si>
    <t>PERIS - B</t>
  </si>
  <si>
    <t>ALAW - C</t>
  </si>
  <si>
    <t>GWYNANT - I</t>
  </si>
  <si>
    <t>LLANDDWYN - F</t>
  </si>
  <si>
    <t>FFRAW - U</t>
  </si>
  <si>
    <t>GLASLYN - Q</t>
  </si>
  <si>
    <t>CRAFNANT - A (after number)</t>
  </si>
  <si>
    <t>CEFN Y COED - H, J, K &amp; L</t>
  </si>
  <si>
    <t>TOTAL EXPENDITURE</t>
  </si>
  <si>
    <t>Bursary</t>
  </si>
  <si>
    <t>Click To Select Halls</t>
  </si>
  <si>
    <r>
      <t xml:space="preserve">Income </t>
    </r>
    <r>
      <rPr>
        <b/>
        <sz val="8"/>
        <color theme="1"/>
        <rFont val="Verdana"/>
        <family val="2"/>
      </rPr>
      <t>(yearly)</t>
    </r>
  </si>
  <si>
    <t>Parental/Family Contribution</t>
  </si>
  <si>
    <t xml:space="preserve">Medical eg. Contact Lenses, Dental </t>
  </si>
  <si>
    <t>Contents Insurance - Additional</t>
  </si>
  <si>
    <t>(Please State)</t>
  </si>
  <si>
    <t>Mobile Phone</t>
  </si>
  <si>
    <t xml:space="preserve">Buildings/Contents Insurance </t>
  </si>
  <si>
    <t>Credit/store cards</t>
  </si>
  <si>
    <t xml:space="preserve">Mortgage/Rent </t>
  </si>
  <si>
    <t>Council tax</t>
  </si>
  <si>
    <r>
      <t>Expenditure</t>
    </r>
    <r>
      <rPr>
        <b/>
        <sz val="14"/>
        <color theme="1"/>
        <rFont val="Verdana"/>
        <family val="2"/>
      </rPr>
      <t xml:space="preserve"> </t>
    </r>
    <r>
      <rPr>
        <b/>
        <sz val="8"/>
        <color theme="1"/>
        <rFont val="Verdana"/>
        <family val="2"/>
      </rPr>
      <t>(monthly)</t>
    </r>
  </si>
  <si>
    <t>Savings</t>
  </si>
  <si>
    <t>Scholarship</t>
  </si>
  <si>
    <t>Sponsorship</t>
  </si>
  <si>
    <t>ALAW large - C</t>
  </si>
  <si>
    <t>PERIS large - B</t>
  </si>
  <si>
    <t>ENLLI - large A</t>
  </si>
  <si>
    <t>CRAFNANT large - A (after number)</t>
  </si>
  <si>
    <t>FFRAW large  - U</t>
  </si>
  <si>
    <t>GWYNANT large - I</t>
  </si>
  <si>
    <t>LLANDDWYN large  - F</t>
  </si>
  <si>
    <t>CEFN Y COED large - H, J, K &amp; L</t>
  </si>
  <si>
    <t>Townhouse 5</t>
  </si>
  <si>
    <t>Townhouse 6</t>
  </si>
  <si>
    <t>Townhouse 7</t>
  </si>
  <si>
    <t>Townhouse 9</t>
  </si>
  <si>
    <t xml:space="preserve">11 Fford Tudno En-suite </t>
  </si>
  <si>
    <t>11 Fford Tudno En-suite Premium</t>
  </si>
  <si>
    <t>11 Fford Tudno En-suite Deluxe</t>
  </si>
  <si>
    <t>Cemlyn En-suite</t>
  </si>
  <si>
    <t>Cemlyn En-suite Premium</t>
  </si>
  <si>
    <t>Cemlyn En-suite Deluxe</t>
  </si>
  <si>
    <t>Cemlyn Studio Deluxe</t>
  </si>
  <si>
    <t>11 Fford Tudno Studio Premium</t>
  </si>
  <si>
    <t>11 Fford Tudno Studio Premium Plus</t>
  </si>
  <si>
    <t>Cybi En-suite</t>
  </si>
  <si>
    <t>Cybi Studio Deluxe</t>
  </si>
  <si>
    <t>£5,734.43</t>
  </si>
  <si>
    <t>£4,195.76</t>
  </si>
  <si>
    <t>£6,027.43</t>
  </si>
  <si>
    <t>£6,571.57</t>
  </si>
  <si>
    <t>£7,534.29</t>
  </si>
  <si>
    <t>£8,057.50</t>
  </si>
  <si>
    <t>£8,329.57</t>
  </si>
  <si>
    <t>Penmon En-suite</t>
  </si>
  <si>
    <t>Penmon En-suite Deluxe</t>
  </si>
  <si>
    <t>Penmon Studio Deluxe</t>
  </si>
  <si>
    <t>St. Mary's Quad En-suite</t>
  </si>
  <si>
    <t>St. Mary's Quad En-suite Premium</t>
  </si>
  <si>
    <t>St. Mary's Quad En-suite Premium Plus</t>
  </si>
  <si>
    <t>St Mary's Studio</t>
  </si>
  <si>
    <t>St Mary's Studio Premium</t>
  </si>
  <si>
    <t>St Mary's Studio Deluxe</t>
  </si>
  <si>
    <t>£6,363.29</t>
  </si>
  <si>
    <t>£7,115.71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</si>
</sst>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;[Red]\-&quot;£&quot;#,##0.00"/>
    <numFmt numFmtId="165" formatCode="&quot;£&quot;#,##0.00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Verdana"/>
      <family val="2"/>
    </font>
    <font>
      <b/>
      <sz val="10"/>
      <color theme="1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10"/>
      <color theme="1"/>
      <name val="Arial Unicode MS"/>
      <family val="2"/>
    </font>
    <font>
      <u/>
      <sz val="8"/>
      <color theme="1"/>
      <name val="Verdana"/>
      <family val="2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0" fillId="4" borderId="0" xfId="0" applyFill="1"/>
    <xf numFmtId="0" fontId="4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165" fontId="3" fillId="4" borderId="0" xfId="0" applyNumberFormat="1" applyFont="1" applyFill="1" applyAlignment="1">
      <alignment vertical="center"/>
    </xf>
    <xf numFmtId="0" fontId="0" fillId="5" borderId="0" xfId="0" applyFill="1"/>
    <xf numFmtId="0" fontId="4" fillId="5" borderId="0" xfId="0" applyFont="1" applyFill="1" applyAlignment="1">
      <alignment vertical="center"/>
    </xf>
    <xf numFmtId="165" fontId="4" fillId="5" borderId="0" xfId="0" applyNumberFormat="1" applyFont="1" applyFill="1" applyAlignment="1">
      <alignment vertical="center"/>
    </xf>
    <xf numFmtId="0" fontId="0" fillId="5" borderId="0" xfId="0" applyNumberFormat="1" applyFill="1"/>
    <xf numFmtId="0" fontId="3" fillId="5" borderId="0" xfId="0" applyFont="1" applyFill="1" applyAlignment="1">
      <alignment horizontal="left" vertical="center" indent="10"/>
    </xf>
    <xf numFmtId="165" fontId="3" fillId="5" borderId="0" xfId="0" applyNumberFormat="1" applyFont="1" applyFill="1" applyAlignment="1">
      <alignment vertical="center"/>
    </xf>
    <xf numFmtId="0" fontId="3" fillId="5" borderId="0" xfId="0" applyFont="1" applyFill="1" applyAlignment="1">
      <alignment vertical="center"/>
    </xf>
    <xf numFmtId="165" fontId="0" fillId="0" borderId="0" xfId="0" applyNumberFormat="1"/>
    <xf numFmtId="165" fontId="5" fillId="0" borderId="0" xfId="0" applyNumberFormat="1" applyFont="1"/>
    <xf numFmtId="0" fontId="6" fillId="5" borderId="0" xfId="0" applyFont="1" applyFill="1" applyAlignment="1">
      <alignment vertical="center"/>
    </xf>
    <xf numFmtId="0" fontId="2" fillId="7" borderId="0" xfId="0" applyFont="1" applyFill="1" applyAlignment="1">
      <alignment vertical="center"/>
    </xf>
    <xf numFmtId="164" fontId="3" fillId="4" borderId="0" xfId="0" applyNumberFormat="1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5" borderId="2" xfId="0" applyFill="1" applyBorder="1"/>
    <xf numFmtId="0" fontId="0" fillId="5" borderId="3" xfId="0" applyFill="1" applyBorder="1"/>
    <xf numFmtId="0" fontId="0" fillId="5" borderId="4" xfId="0" applyFill="1" applyBorder="1"/>
    <xf numFmtId="0" fontId="0" fillId="5" borderId="0" xfId="0" applyFill="1" applyBorder="1"/>
    <xf numFmtId="0" fontId="0" fillId="5" borderId="5" xfId="0" applyFill="1" applyBorder="1"/>
    <xf numFmtId="0" fontId="2" fillId="7" borderId="4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165" fontId="4" fillId="5" borderId="0" xfId="0" applyNumberFormat="1" applyFont="1" applyFill="1" applyBorder="1" applyAlignment="1">
      <alignment vertical="center"/>
    </xf>
    <xf numFmtId="165" fontId="4" fillId="5" borderId="5" xfId="0" applyNumberFormat="1" applyFont="1" applyFill="1" applyBorder="1" applyAlignment="1">
      <alignment vertical="center"/>
    </xf>
    <xf numFmtId="0" fontId="6" fillId="5" borderId="4" xfId="0" applyFont="1" applyFill="1" applyBorder="1" applyAlignment="1">
      <alignment vertical="center"/>
    </xf>
    <xf numFmtId="0" fontId="0" fillId="5" borderId="0" xfId="0" applyNumberFormat="1" applyFill="1" applyBorder="1"/>
    <xf numFmtId="0" fontId="4" fillId="5" borderId="4" xfId="0" applyFont="1" applyFill="1" applyBorder="1" applyAlignment="1">
      <alignment vertical="center"/>
    </xf>
    <xf numFmtId="0" fontId="4" fillId="5" borderId="4" xfId="0" applyFont="1" applyFill="1" applyBorder="1"/>
    <xf numFmtId="165" fontId="4" fillId="5" borderId="0" xfId="0" applyNumberFormat="1" applyFont="1" applyFill="1" applyBorder="1"/>
    <xf numFmtId="0" fontId="3" fillId="5" borderId="0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 indent="10"/>
    </xf>
    <xf numFmtId="0" fontId="2" fillId="3" borderId="4" xfId="0" applyFont="1" applyFill="1" applyBorder="1" applyAlignment="1">
      <alignment vertical="center"/>
    </xf>
    <xf numFmtId="0" fontId="0" fillId="6" borderId="4" xfId="0" applyFill="1" applyBorder="1"/>
    <xf numFmtId="0" fontId="4" fillId="5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0" fillId="4" borderId="0" xfId="0" applyFill="1" applyBorder="1"/>
    <xf numFmtId="0" fontId="4" fillId="4" borderId="5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165" fontId="3" fillId="4" borderId="5" xfId="0" applyNumberFormat="1" applyFont="1" applyFill="1" applyBorder="1" applyAlignment="1">
      <alignment vertical="center"/>
    </xf>
    <xf numFmtId="0" fontId="0" fillId="4" borderId="5" xfId="0" applyFill="1" applyBorder="1"/>
    <xf numFmtId="0" fontId="4" fillId="5" borderId="0" xfId="0" applyFont="1" applyFill="1" applyBorder="1"/>
    <xf numFmtId="164" fontId="3" fillId="4" borderId="5" xfId="0" applyNumberFormat="1" applyFont="1" applyFill="1" applyBorder="1" applyAlignment="1">
      <alignment vertical="center"/>
    </xf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4" fillId="5" borderId="0" xfId="0" applyFont="1" applyFill="1"/>
    <xf numFmtId="164" fontId="4" fillId="5" borderId="0" xfId="0" applyNumberFormat="1" applyFont="1" applyFill="1"/>
    <xf numFmtId="164" fontId="3" fillId="5" borderId="0" xfId="0" applyNumberFormat="1" applyFont="1" applyFill="1" applyBorder="1" applyAlignment="1">
      <alignment vertical="center"/>
    </xf>
    <xf numFmtId="164" fontId="4" fillId="5" borderId="0" xfId="0" applyNumberFormat="1" applyFont="1" applyFill="1" applyAlignment="1">
      <alignment vertical="center"/>
    </xf>
    <xf numFmtId="165" fontId="7" fillId="5" borderId="0" xfId="0" applyNumberFormat="1" applyFont="1" applyFill="1"/>
    <xf numFmtId="0" fontId="7" fillId="5" borderId="0" xfId="0" applyFont="1" applyFill="1"/>
    <xf numFmtId="0" fontId="7" fillId="0" borderId="0" xfId="0" applyFont="1"/>
    <xf numFmtId="0" fontId="8" fillId="0" borderId="0" xfId="0" applyFont="1"/>
    <xf numFmtId="165" fontId="0" fillId="0" borderId="0" xfId="0" applyNumberFormat="1" applyAlignment="1">
      <alignment horizontal="right"/>
    </xf>
  </cellXfs>
  <cellStyles count="1">
    <cellStyle name="Normal" xfId="0" builtinId="0"/>
  </cellStyles>
  <dxfs count="6">
    <dxf>
      <font>
        <b/>
        <i val="0"/>
        <color rgb="FFFF0000"/>
      </font>
    </dxf>
    <dxf>
      <font>
        <b/>
        <i val="0"/>
        <color rgb="FF006100"/>
      </font>
    </dxf>
    <dxf>
      <font>
        <b/>
        <i val="0"/>
        <color rgb="FFFF0000"/>
      </font>
    </dxf>
    <dxf>
      <font>
        <b/>
        <i val="0"/>
        <color rgb="FF006100"/>
      </font>
    </dxf>
    <dxf>
      <font>
        <b/>
        <i val="0"/>
        <color rgb="FFFF0000"/>
      </font>
    </dxf>
    <dxf>
      <font>
        <b/>
        <i val="0"/>
        <color rgb="FF0061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budget%20planner%202122%20cymFG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yfyrwyr Neuaddau"/>
      <sheetName val="Non-Halls Students"/>
      <sheetName val="Sheet1"/>
      <sheetName val="Sheet2"/>
      <sheetName val="Sheet3"/>
      <sheetName val="Halls price list"/>
    </sheetNames>
    <sheetDataSet>
      <sheetData sheetId="0">
        <row r="23">
          <cell r="C23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3"/>
  <sheetViews>
    <sheetView zoomScaleNormal="100" workbookViewId="0">
      <selection activeCell="C23" sqref="C23"/>
    </sheetView>
  </sheetViews>
  <sheetFormatPr baseColWidth="10" defaultColWidth="8.83203125" defaultRowHeight="15" x14ac:dyDescent="0.2"/>
  <cols>
    <col min="1" max="1" width="32.5" bestFit="1" customWidth="1"/>
    <col min="2" max="2" width="9.1640625" customWidth="1"/>
    <col min="3" max="3" width="15.5" bestFit="1" customWidth="1"/>
    <col min="4" max="4" width="9.1640625" customWidth="1"/>
    <col min="5" max="5" width="30.83203125" customWidth="1"/>
    <col min="6" max="8" width="9.1640625" customWidth="1"/>
    <col min="9" max="9" width="25.6640625" bestFit="1" customWidth="1"/>
    <col min="10" max="10" width="9.1640625" customWidth="1"/>
    <col min="11" max="11" width="15.5" bestFit="1" customWidth="1"/>
  </cols>
  <sheetData>
    <row r="1" spans="1:11" ht="18" x14ac:dyDescent="0.2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3"/>
    </row>
    <row r="2" spans="1:11" x14ac:dyDescent="0.2">
      <c r="A2" s="24"/>
      <c r="B2" s="25"/>
      <c r="C2" s="25"/>
      <c r="D2" s="25"/>
      <c r="E2" s="25"/>
      <c r="F2" s="25"/>
      <c r="G2" s="25"/>
      <c r="H2" s="25"/>
      <c r="I2" s="25"/>
      <c r="J2" s="25"/>
      <c r="K2" s="26"/>
    </row>
    <row r="3" spans="1:11" x14ac:dyDescent="0.2">
      <c r="A3" s="27" t="s">
        <v>77</v>
      </c>
      <c r="B3" s="25"/>
      <c r="C3" s="25"/>
      <c r="D3" s="25"/>
      <c r="E3" s="28" t="s">
        <v>23</v>
      </c>
      <c r="F3" s="25"/>
      <c r="G3" s="25"/>
      <c r="H3" s="25"/>
      <c r="I3" s="28" t="s">
        <v>45</v>
      </c>
      <c r="J3" s="25"/>
      <c r="K3" s="26"/>
    </row>
    <row r="4" spans="1:11" x14ac:dyDescent="0.2">
      <c r="A4" s="24"/>
      <c r="B4" s="25"/>
      <c r="C4" s="25"/>
      <c r="D4" s="25"/>
      <c r="E4" s="29" t="s">
        <v>25</v>
      </c>
      <c r="F4" s="25"/>
      <c r="G4" s="30">
        <v>0</v>
      </c>
      <c r="H4" s="25"/>
      <c r="I4" s="29" t="s">
        <v>82</v>
      </c>
      <c r="J4" s="25"/>
      <c r="K4" s="31">
        <v>0</v>
      </c>
    </row>
    <row r="5" spans="1:11" x14ac:dyDescent="0.2">
      <c r="A5" s="32" t="s">
        <v>2</v>
      </c>
      <c r="B5" s="25"/>
      <c r="C5" s="33"/>
      <c r="D5" s="25"/>
      <c r="E5" s="29" t="s">
        <v>26</v>
      </c>
      <c r="F5" s="25"/>
      <c r="G5" s="30">
        <v>0</v>
      </c>
      <c r="H5" s="25"/>
      <c r="I5" s="29" t="s">
        <v>47</v>
      </c>
      <c r="J5" s="25"/>
      <c r="K5" s="31">
        <v>0</v>
      </c>
    </row>
    <row r="6" spans="1:11" x14ac:dyDescent="0.2">
      <c r="A6" s="34" t="s">
        <v>3</v>
      </c>
      <c r="B6" s="25"/>
      <c r="C6" s="30">
        <v>0</v>
      </c>
      <c r="D6" s="25"/>
      <c r="E6" s="29" t="s">
        <v>27</v>
      </c>
      <c r="F6" s="25"/>
      <c r="G6" s="30">
        <v>0</v>
      </c>
      <c r="H6" s="25"/>
      <c r="I6" s="29" t="s">
        <v>48</v>
      </c>
      <c r="J6" s="25"/>
      <c r="K6" s="31">
        <v>0</v>
      </c>
    </row>
    <row r="7" spans="1:11" x14ac:dyDescent="0.2">
      <c r="A7" s="34" t="s">
        <v>4</v>
      </c>
      <c r="B7" s="25"/>
      <c r="C7" s="30">
        <v>0</v>
      </c>
      <c r="D7" s="25"/>
      <c r="E7" s="29" t="s">
        <v>28</v>
      </c>
      <c r="F7" s="25"/>
      <c r="G7" s="30">
        <v>0</v>
      </c>
      <c r="H7" s="25"/>
      <c r="I7" s="29" t="s">
        <v>49</v>
      </c>
      <c r="J7" s="25"/>
      <c r="K7" s="31">
        <v>0</v>
      </c>
    </row>
    <row r="8" spans="1:11" x14ac:dyDescent="0.2">
      <c r="A8" s="34" t="s">
        <v>75</v>
      </c>
      <c r="B8" s="25"/>
      <c r="C8" s="30">
        <v>0</v>
      </c>
      <c r="D8" s="25"/>
      <c r="E8" s="29" t="s">
        <v>29</v>
      </c>
      <c r="F8" s="25"/>
      <c r="G8" s="30">
        <v>0</v>
      </c>
      <c r="H8" s="25"/>
      <c r="I8" s="29" t="s">
        <v>50</v>
      </c>
      <c r="J8" s="25"/>
      <c r="K8" s="31">
        <v>0</v>
      </c>
    </row>
    <row r="9" spans="1:11" x14ac:dyDescent="0.2">
      <c r="A9" s="34"/>
      <c r="B9" s="25"/>
      <c r="C9" s="30"/>
      <c r="D9" s="25"/>
      <c r="E9" s="9"/>
      <c r="F9" s="9"/>
      <c r="G9" s="9"/>
      <c r="H9" s="25"/>
      <c r="I9" s="29" t="s">
        <v>51</v>
      </c>
      <c r="J9" s="25"/>
      <c r="K9" s="31">
        <v>0</v>
      </c>
    </row>
    <row r="10" spans="1:11" x14ac:dyDescent="0.2">
      <c r="A10" s="34" t="s">
        <v>1</v>
      </c>
      <c r="B10" s="25"/>
      <c r="C10" s="30">
        <v>0</v>
      </c>
      <c r="D10" s="25"/>
      <c r="E10" s="25"/>
      <c r="F10" s="25"/>
      <c r="G10" s="25"/>
      <c r="H10" s="25"/>
      <c r="I10" s="29" t="s">
        <v>52</v>
      </c>
      <c r="J10" s="25"/>
      <c r="K10" s="31">
        <v>0</v>
      </c>
    </row>
    <row r="11" spans="1:11" x14ac:dyDescent="0.2">
      <c r="A11" s="24"/>
      <c r="B11" s="25"/>
      <c r="C11" s="25"/>
      <c r="D11" s="25"/>
      <c r="E11" s="28" t="s">
        <v>30</v>
      </c>
      <c r="F11" s="25"/>
      <c r="G11" s="25"/>
      <c r="H11" s="25"/>
      <c r="I11" s="29" t="s">
        <v>20</v>
      </c>
      <c r="J11" s="25"/>
      <c r="K11" s="31">
        <v>0</v>
      </c>
    </row>
    <row r="12" spans="1:11" x14ac:dyDescent="0.2">
      <c r="A12" s="35" t="s">
        <v>78</v>
      </c>
      <c r="B12" s="25"/>
      <c r="C12" s="36">
        <v>0</v>
      </c>
      <c r="D12" s="25"/>
      <c r="E12" s="29" t="s">
        <v>31</v>
      </c>
      <c r="F12" s="25"/>
      <c r="G12" s="30">
        <v>0</v>
      </c>
      <c r="H12" s="25"/>
      <c r="I12" s="25"/>
      <c r="J12" s="25"/>
      <c r="K12" s="26"/>
    </row>
    <row r="13" spans="1:11" x14ac:dyDescent="0.2">
      <c r="A13" s="24"/>
      <c r="B13" s="25"/>
      <c r="C13" s="25"/>
      <c r="D13" s="25"/>
      <c r="E13" s="29" t="s">
        <v>32</v>
      </c>
      <c r="F13" s="25"/>
      <c r="G13" s="30">
        <v>0</v>
      </c>
      <c r="H13" s="25"/>
      <c r="I13" s="28" t="s">
        <v>20</v>
      </c>
      <c r="J13" s="25"/>
      <c r="K13" s="26"/>
    </row>
    <row r="14" spans="1:11" x14ac:dyDescent="0.2">
      <c r="A14" s="34"/>
      <c r="B14" s="25"/>
      <c r="C14" s="30"/>
      <c r="D14" s="25"/>
      <c r="E14" s="29" t="s">
        <v>33</v>
      </c>
      <c r="F14" s="25"/>
      <c r="G14" s="30">
        <v>0</v>
      </c>
      <c r="H14" s="25"/>
      <c r="I14" s="37" t="s">
        <v>81</v>
      </c>
      <c r="J14" s="25"/>
      <c r="K14" s="26"/>
    </row>
    <row r="15" spans="1:11" x14ac:dyDescent="0.2">
      <c r="A15" s="38" t="s">
        <v>10</v>
      </c>
      <c r="B15" s="25"/>
      <c r="C15" s="56">
        <f>SUM(C6,C7,C8,C10,C12)</f>
        <v>0</v>
      </c>
      <c r="D15" s="25"/>
      <c r="E15" s="29" t="s">
        <v>34</v>
      </c>
      <c r="F15" s="25"/>
      <c r="G15" s="30">
        <v>0</v>
      </c>
      <c r="H15" s="25"/>
      <c r="I15" s="37"/>
      <c r="J15" s="25"/>
      <c r="K15" s="26"/>
    </row>
    <row r="16" spans="1:11" x14ac:dyDescent="0.2">
      <c r="A16" s="34"/>
      <c r="B16" s="25"/>
      <c r="C16" s="33"/>
      <c r="D16" s="25"/>
      <c r="E16" s="29" t="s">
        <v>35</v>
      </c>
      <c r="F16" s="25"/>
      <c r="G16" s="30">
        <v>0</v>
      </c>
      <c r="H16" s="25"/>
      <c r="I16" s="25"/>
      <c r="J16" s="25"/>
      <c r="K16" s="31">
        <v>0</v>
      </c>
    </row>
    <row r="17" spans="1:11" x14ac:dyDescent="0.2">
      <c r="A17" s="24"/>
      <c r="B17" s="25"/>
      <c r="C17" s="25"/>
      <c r="D17" s="25"/>
      <c r="E17" s="25"/>
      <c r="F17" s="25"/>
      <c r="G17" s="25"/>
      <c r="H17" s="25"/>
      <c r="I17" s="25"/>
      <c r="J17" s="25"/>
      <c r="K17" s="31">
        <v>0</v>
      </c>
    </row>
    <row r="18" spans="1:11" x14ac:dyDescent="0.2">
      <c r="A18" s="24"/>
      <c r="B18" s="25"/>
      <c r="C18" s="33"/>
      <c r="D18" s="25"/>
      <c r="E18" s="28" t="s">
        <v>36</v>
      </c>
      <c r="F18" s="25"/>
      <c r="G18" s="25"/>
      <c r="H18" s="25"/>
      <c r="I18" s="29"/>
      <c r="J18" s="25"/>
      <c r="K18" s="31">
        <v>0</v>
      </c>
    </row>
    <row r="19" spans="1:11" ht="18" x14ac:dyDescent="0.2">
      <c r="A19" s="39" t="s">
        <v>87</v>
      </c>
      <c r="B19" s="25"/>
      <c r="C19" s="33"/>
      <c r="D19" s="25"/>
      <c r="E19" s="29" t="s">
        <v>37</v>
      </c>
      <c r="F19" s="25"/>
      <c r="G19" s="30">
        <v>0</v>
      </c>
      <c r="H19" s="25"/>
      <c r="I19" s="25"/>
      <c r="J19" s="25"/>
      <c r="K19" s="31">
        <v>0</v>
      </c>
    </row>
    <row r="20" spans="1:11" x14ac:dyDescent="0.2">
      <c r="A20" s="40" t="s">
        <v>67</v>
      </c>
      <c r="B20" s="25"/>
      <c r="C20" s="33"/>
      <c r="D20" s="25"/>
      <c r="E20" s="29" t="s">
        <v>38</v>
      </c>
      <c r="F20" s="25"/>
      <c r="G20" s="30">
        <v>0</v>
      </c>
      <c r="H20" s="25"/>
      <c r="I20" s="29"/>
      <c r="J20" s="25"/>
      <c r="K20" s="31">
        <v>0</v>
      </c>
    </row>
    <row r="21" spans="1:11" x14ac:dyDescent="0.2">
      <c r="A21" s="39" t="s">
        <v>11</v>
      </c>
      <c r="B21" s="25"/>
      <c r="C21" s="33"/>
      <c r="D21" s="25"/>
      <c r="E21" s="29" t="s">
        <v>39</v>
      </c>
      <c r="F21" s="25"/>
      <c r="G21" s="30">
        <v>0</v>
      </c>
      <c r="H21" s="25"/>
      <c r="I21" s="25"/>
      <c r="J21" s="25"/>
      <c r="K21" s="26"/>
    </row>
    <row r="22" spans="1:11" x14ac:dyDescent="0.2">
      <c r="A22" s="34" t="s">
        <v>12</v>
      </c>
      <c r="B22" s="25"/>
      <c r="C22" s="30">
        <f>'[1]Myfyrwyr Neuaddau'!$C$23</f>
        <v>0</v>
      </c>
      <c r="D22" s="25"/>
      <c r="E22" s="29" t="s">
        <v>40</v>
      </c>
      <c r="F22" s="25"/>
      <c r="G22" s="30">
        <v>0</v>
      </c>
      <c r="H22" s="25"/>
      <c r="I22" s="29"/>
      <c r="J22" s="25"/>
      <c r="K22" s="26"/>
    </row>
    <row r="23" spans="1:11" x14ac:dyDescent="0.2">
      <c r="A23" s="34" t="s">
        <v>80</v>
      </c>
      <c r="B23" s="25"/>
      <c r="C23" s="30">
        <v>0</v>
      </c>
      <c r="D23" s="25"/>
      <c r="E23" s="25"/>
      <c r="F23" s="25"/>
      <c r="G23" s="25"/>
      <c r="H23" s="25"/>
      <c r="I23" s="25"/>
      <c r="J23" s="25"/>
      <c r="K23" s="26"/>
    </row>
    <row r="24" spans="1:11" x14ac:dyDescent="0.2">
      <c r="A24" s="34"/>
      <c r="B24" s="25"/>
      <c r="C24" s="41"/>
      <c r="D24" s="25"/>
      <c r="E24" s="28" t="s">
        <v>41</v>
      </c>
      <c r="F24" s="25"/>
      <c r="G24" s="25"/>
      <c r="H24" s="25"/>
      <c r="I24" s="25"/>
      <c r="J24" s="25"/>
      <c r="K24" s="26"/>
    </row>
    <row r="25" spans="1:11" x14ac:dyDescent="0.2">
      <c r="A25" s="39" t="s">
        <v>16</v>
      </c>
      <c r="B25" s="25"/>
      <c r="C25" s="33"/>
      <c r="D25" s="25"/>
      <c r="E25" s="42" t="s">
        <v>42</v>
      </c>
      <c r="F25" s="25"/>
      <c r="G25" s="30">
        <v>0</v>
      </c>
      <c r="H25" s="25"/>
      <c r="I25" s="43" t="s">
        <v>54</v>
      </c>
      <c r="J25" s="44"/>
      <c r="K25" s="45"/>
    </row>
    <row r="26" spans="1:11" x14ac:dyDescent="0.2">
      <c r="A26" s="34" t="s">
        <v>17</v>
      </c>
      <c r="B26" s="29" t="s">
        <v>18</v>
      </c>
      <c r="C26" s="30">
        <v>0</v>
      </c>
      <c r="D26" s="25"/>
      <c r="E26" s="29" t="s">
        <v>43</v>
      </c>
      <c r="F26" s="25"/>
      <c r="G26" s="30">
        <v>0</v>
      </c>
      <c r="H26" s="25"/>
      <c r="I26" s="46" t="s">
        <v>55</v>
      </c>
      <c r="J26" s="44"/>
      <c r="K26" s="47">
        <f>C15</f>
        <v>0</v>
      </c>
    </row>
    <row r="27" spans="1:11" x14ac:dyDescent="0.2">
      <c r="A27" s="34" t="s">
        <v>19</v>
      </c>
      <c r="B27" s="25"/>
      <c r="C27" s="30">
        <v>0</v>
      </c>
      <c r="D27" s="25"/>
      <c r="E27" s="29" t="s">
        <v>44</v>
      </c>
      <c r="F27" s="25"/>
      <c r="G27" s="30">
        <v>0</v>
      </c>
      <c r="H27" s="25"/>
      <c r="I27" s="46"/>
      <c r="J27" s="44"/>
      <c r="K27" s="48"/>
    </row>
    <row r="28" spans="1:11" x14ac:dyDescent="0.2">
      <c r="A28" s="34" t="s">
        <v>20</v>
      </c>
      <c r="B28" s="25"/>
      <c r="C28" s="30">
        <v>0</v>
      </c>
      <c r="D28" s="25"/>
      <c r="E28" s="49" t="s">
        <v>79</v>
      </c>
      <c r="F28" s="25"/>
      <c r="G28" s="36">
        <v>0</v>
      </c>
      <c r="H28" s="25"/>
      <c r="I28" s="46" t="s">
        <v>74</v>
      </c>
      <c r="J28" s="44"/>
      <c r="K28" s="47">
        <f>SUM(C22,C23,C26,C27,C28,G27,G26,G25,G22,G20,G21,G19,G16,G15,G14,G13,G12,G8,G7,G6,K20,K19,K18,K17,K16,G4,G5,K4,K5,K6,K7,K8,K9,K10,K11,G28)</f>
        <v>0</v>
      </c>
    </row>
    <row r="29" spans="1:11" x14ac:dyDescent="0.2">
      <c r="A29" s="24"/>
      <c r="B29" s="25"/>
      <c r="C29" s="25"/>
      <c r="D29" s="25"/>
      <c r="E29" s="25"/>
      <c r="F29" s="25"/>
      <c r="G29" s="25"/>
      <c r="H29" s="25"/>
      <c r="I29" s="46"/>
      <c r="J29" s="44"/>
      <c r="K29" s="48"/>
    </row>
    <row r="30" spans="1:11" x14ac:dyDescent="0.2">
      <c r="A30" s="24"/>
      <c r="B30" s="25"/>
      <c r="C30" s="25"/>
      <c r="D30" s="25"/>
      <c r="E30" s="25"/>
      <c r="F30" s="25"/>
      <c r="G30" s="25"/>
      <c r="H30" s="25"/>
      <c r="I30" s="46" t="s">
        <v>57</v>
      </c>
      <c r="J30" s="44"/>
      <c r="K30" s="50">
        <f>K26-K28</f>
        <v>0</v>
      </c>
    </row>
    <row r="31" spans="1:11" x14ac:dyDescent="0.2">
      <c r="A31" s="24"/>
      <c r="B31" s="25"/>
      <c r="C31" s="25"/>
      <c r="D31" s="25"/>
      <c r="E31" s="25"/>
      <c r="F31" s="25"/>
      <c r="G31" s="25"/>
      <c r="H31" s="25"/>
      <c r="I31" s="25"/>
      <c r="J31" s="25"/>
      <c r="K31" s="26"/>
    </row>
    <row r="32" spans="1:11" ht="16" thickBot="1" x14ac:dyDescent="0.25">
      <c r="A32" s="51"/>
      <c r="B32" s="52"/>
      <c r="C32" s="52"/>
      <c r="D32" s="52"/>
      <c r="E32" s="52"/>
      <c r="F32" s="52"/>
      <c r="G32" s="52"/>
      <c r="H32" s="52"/>
      <c r="I32" s="52"/>
      <c r="J32" s="52"/>
      <c r="K32" s="53"/>
    </row>
    <row r="33" spans="1:11" x14ac:dyDescent="0.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</row>
  </sheetData>
  <customSheetViews>
    <customSheetView guid="{411B1BD3-7BBD-40F3-8EAC-0D9FCF33A381}" fitToPage="1">
      <selection activeCell="K1" sqref="A1:K32"/>
      <pageMargins left="0.7" right="0.7" top="0.75" bottom="0.75" header="0.3" footer="0.3"/>
      <pageSetup paperSize="9" scale="79" orientation="landscape" r:id="rId1"/>
    </customSheetView>
  </customSheetViews>
  <conditionalFormatting sqref="K30">
    <cfRule type="cellIs" dxfId="5" priority="1" operator="greaterThan">
      <formula>0</formula>
    </cfRule>
    <cfRule type="cellIs" dxfId="4" priority="2" operator="lessThan">
      <formula>0</formula>
    </cfRule>
  </conditionalFormatting>
  <pageMargins left="0.7" right="0.7" top="0.75" bottom="0.75" header="0.3" footer="0.3"/>
  <pageSetup paperSize="9" scale="79" orientation="landscape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'Halls price list'!$A$2:$A$48</xm:f>
          </x14:formula1>
          <xm:sqref>A20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3"/>
  <sheetViews>
    <sheetView zoomScaleNormal="100" workbookViewId="0">
      <selection activeCell="B9" sqref="B9"/>
    </sheetView>
  </sheetViews>
  <sheetFormatPr baseColWidth="10" defaultColWidth="8.83203125" defaultRowHeight="15" x14ac:dyDescent="0.2"/>
  <cols>
    <col min="1" max="1" width="32.5" bestFit="1" customWidth="1"/>
    <col min="3" max="3" width="14.33203125" bestFit="1" customWidth="1"/>
    <col min="5" max="5" width="28.6640625" bestFit="1" customWidth="1"/>
    <col min="9" max="9" width="25.6640625" bestFit="1" customWidth="1"/>
    <col min="11" max="11" width="14.33203125" bestFit="1" customWidth="1"/>
  </cols>
  <sheetData>
    <row r="1" spans="1:12" ht="18" x14ac:dyDescent="0.2">
      <c r="A1" s="2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x14ac:dyDescent="0.2">
      <c r="A3" s="19" t="s">
        <v>77</v>
      </c>
      <c r="B3" s="9"/>
      <c r="C3" s="9"/>
      <c r="D3" s="9"/>
      <c r="E3" s="3" t="s">
        <v>21</v>
      </c>
      <c r="F3" s="9"/>
      <c r="G3" s="9"/>
      <c r="H3" s="9"/>
      <c r="I3" s="3" t="s">
        <v>45</v>
      </c>
      <c r="J3" s="9"/>
      <c r="K3" s="9"/>
      <c r="L3" s="9"/>
    </row>
    <row r="4" spans="1:12" x14ac:dyDescent="0.2">
      <c r="A4" s="9"/>
      <c r="B4" s="9"/>
      <c r="C4" s="9"/>
      <c r="D4" s="9"/>
      <c r="E4" s="10" t="s">
        <v>22</v>
      </c>
      <c r="F4" s="9"/>
      <c r="G4" s="11">
        <v>0</v>
      </c>
      <c r="H4" s="58">
        <f>G4*12</f>
        <v>0</v>
      </c>
      <c r="I4" s="10" t="s">
        <v>46</v>
      </c>
      <c r="J4" s="9"/>
      <c r="K4" s="11">
        <v>0</v>
      </c>
      <c r="L4" s="58">
        <f t="shared" ref="L4:L11" si="0">K4*12</f>
        <v>0</v>
      </c>
    </row>
    <row r="5" spans="1:12" x14ac:dyDescent="0.2">
      <c r="A5" s="18" t="s">
        <v>2</v>
      </c>
      <c r="B5" s="9"/>
      <c r="C5" s="12"/>
      <c r="D5" s="9"/>
      <c r="E5" s="9"/>
      <c r="F5" s="9"/>
      <c r="G5" s="9"/>
      <c r="H5" s="59"/>
      <c r="I5" s="10" t="s">
        <v>47</v>
      </c>
      <c r="J5" s="9"/>
      <c r="K5" s="11">
        <v>0</v>
      </c>
      <c r="L5" s="58">
        <f t="shared" si="0"/>
        <v>0</v>
      </c>
    </row>
    <row r="6" spans="1:12" x14ac:dyDescent="0.2">
      <c r="A6" s="10" t="s">
        <v>3</v>
      </c>
      <c r="B6" s="9"/>
      <c r="C6" s="11">
        <v>0</v>
      </c>
      <c r="D6" s="9"/>
      <c r="E6" s="3" t="s">
        <v>23</v>
      </c>
      <c r="F6" s="9"/>
      <c r="G6" s="9"/>
      <c r="H6" s="59"/>
      <c r="I6" s="10" t="s">
        <v>48</v>
      </c>
      <c r="J6" s="9"/>
      <c r="K6" s="11">
        <v>0</v>
      </c>
      <c r="L6" s="58">
        <f t="shared" si="0"/>
        <v>0</v>
      </c>
    </row>
    <row r="7" spans="1:12" x14ac:dyDescent="0.2">
      <c r="A7" s="10" t="s">
        <v>4</v>
      </c>
      <c r="B7" s="9"/>
      <c r="C7" s="11">
        <v>0</v>
      </c>
      <c r="D7" s="9"/>
      <c r="E7" s="10" t="s">
        <v>25</v>
      </c>
      <c r="F7" s="9"/>
      <c r="G7" s="11">
        <v>0</v>
      </c>
      <c r="H7" s="58">
        <f t="shared" ref="H7:H11" si="1">G7*12</f>
        <v>0</v>
      </c>
      <c r="I7" s="10" t="s">
        <v>49</v>
      </c>
      <c r="J7" s="9"/>
      <c r="K7" s="11">
        <v>0</v>
      </c>
      <c r="L7" s="58">
        <f t="shared" si="0"/>
        <v>0</v>
      </c>
    </row>
    <row r="8" spans="1:12" x14ac:dyDescent="0.2">
      <c r="A8" s="10" t="s">
        <v>5</v>
      </c>
      <c r="B8" s="9"/>
      <c r="C8" s="11">
        <v>0</v>
      </c>
      <c r="D8" s="9"/>
      <c r="E8" s="10" t="s">
        <v>26</v>
      </c>
      <c r="F8" s="9"/>
      <c r="G8" s="11">
        <v>0</v>
      </c>
      <c r="H8" s="58">
        <f t="shared" si="1"/>
        <v>0</v>
      </c>
      <c r="I8" s="10" t="s">
        <v>50</v>
      </c>
      <c r="J8" s="9"/>
      <c r="K8" s="11">
        <v>0</v>
      </c>
      <c r="L8" s="58">
        <f t="shared" si="0"/>
        <v>0</v>
      </c>
    </row>
    <row r="9" spans="1:12" x14ac:dyDescent="0.2">
      <c r="A9" s="10" t="s">
        <v>6</v>
      </c>
      <c r="B9" s="9"/>
      <c r="C9" s="11">
        <v>0</v>
      </c>
      <c r="D9" s="9"/>
      <c r="E9" s="10" t="s">
        <v>27</v>
      </c>
      <c r="F9" s="9"/>
      <c r="G9" s="11">
        <v>0</v>
      </c>
      <c r="H9" s="58">
        <f t="shared" si="1"/>
        <v>0</v>
      </c>
      <c r="I9" s="10" t="s">
        <v>51</v>
      </c>
      <c r="J9" s="9"/>
      <c r="K9" s="11">
        <v>0</v>
      </c>
      <c r="L9" s="58">
        <f t="shared" si="0"/>
        <v>0</v>
      </c>
    </row>
    <row r="10" spans="1:12" x14ac:dyDescent="0.2">
      <c r="A10" s="10"/>
      <c r="B10" s="9"/>
      <c r="C10" s="12"/>
      <c r="D10" s="9"/>
      <c r="E10" s="10" t="s">
        <v>28</v>
      </c>
      <c r="F10" s="9"/>
      <c r="G10" s="11">
        <v>0</v>
      </c>
      <c r="H10" s="58">
        <f t="shared" si="1"/>
        <v>0</v>
      </c>
      <c r="I10" s="10" t="s">
        <v>52</v>
      </c>
      <c r="J10" s="9"/>
      <c r="K10" s="11">
        <v>0</v>
      </c>
      <c r="L10" s="58">
        <f t="shared" si="0"/>
        <v>0</v>
      </c>
    </row>
    <row r="11" spans="1:12" x14ac:dyDescent="0.2">
      <c r="A11" s="10" t="s">
        <v>7</v>
      </c>
      <c r="B11" s="9"/>
      <c r="C11" s="11">
        <v>0</v>
      </c>
      <c r="D11" s="9"/>
      <c r="E11" s="10" t="s">
        <v>29</v>
      </c>
      <c r="F11" s="9"/>
      <c r="G11" s="11">
        <v>0</v>
      </c>
      <c r="H11" s="58">
        <f t="shared" si="1"/>
        <v>0</v>
      </c>
      <c r="I11" s="10" t="s">
        <v>20</v>
      </c>
      <c r="J11" s="9"/>
      <c r="K11" s="11">
        <v>0</v>
      </c>
      <c r="L11" s="58">
        <f t="shared" si="0"/>
        <v>0</v>
      </c>
    </row>
    <row r="12" spans="1:12" x14ac:dyDescent="0.2">
      <c r="A12" s="10" t="s">
        <v>8</v>
      </c>
      <c r="B12" s="9"/>
      <c r="C12" s="11">
        <v>0</v>
      </c>
      <c r="D12" s="9"/>
      <c r="E12" s="9"/>
      <c r="F12" s="9"/>
      <c r="G12" s="9"/>
      <c r="H12" s="59"/>
      <c r="I12" s="9"/>
      <c r="J12" s="9"/>
      <c r="K12" s="9"/>
      <c r="L12" s="59"/>
    </row>
    <row r="13" spans="1:12" x14ac:dyDescent="0.2">
      <c r="A13" s="10" t="s">
        <v>9</v>
      </c>
      <c r="B13" s="9"/>
      <c r="C13" s="11">
        <v>0</v>
      </c>
      <c r="D13" s="9"/>
      <c r="E13" s="9"/>
      <c r="F13" s="9"/>
      <c r="G13" s="9"/>
      <c r="H13" s="59"/>
      <c r="I13" s="3" t="s">
        <v>20</v>
      </c>
      <c r="J13" s="9"/>
      <c r="K13" s="9"/>
      <c r="L13" s="59"/>
    </row>
    <row r="14" spans="1:12" x14ac:dyDescent="0.2">
      <c r="A14" s="9"/>
      <c r="B14" s="9"/>
      <c r="C14" s="9"/>
      <c r="D14" s="9"/>
      <c r="E14" s="3" t="s">
        <v>30</v>
      </c>
      <c r="F14" s="9"/>
      <c r="G14" s="9"/>
      <c r="H14" s="59"/>
      <c r="I14" s="15" t="s">
        <v>53</v>
      </c>
      <c r="J14" s="9"/>
      <c r="K14" s="9"/>
      <c r="L14" s="59"/>
    </row>
    <row r="15" spans="1:12" x14ac:dyDescent="0.2">
      <c r="A15" s="54" t="s">
        <v>1</v>
      </c>
      <c r="B15" s="9"/>
      <c r="C15" s="55">
        <v>0</v>
      </c>
      <c r="D15" s="9"/>
      <c r="E15" s="10" t="s">
        <v>31</v>
      </c>
      <c r="F15" s="9"/>
      <c r="G15" s="11">
        <v>0</v>
      </c>
      <c r="H15" s="58">
        <f t="shared" ref="H15:H19" si="2">G15*12</f>
        <v>0</v>
      </c>
      <c r="I15" s="15"/>
      <c r="J15" s="9"/>
      <c r="K15" s="9"/>
      <c r="L15" s="59"/>
    </row>
    <row r="16" spans="1:12" x14ac:dyDescent="0.2">
      <c r="A16" s="10"/>
      <c r="B16" s="9"/>
      <c r="C16" s="12"/>
      <c r="D16" s="9"/>
      <c r="E16" s="10" t="s">
        <v>32</v>
      </c>
      <c r="F16" s="9"/>
      <c r="G16" s="11">
        <v>0</v>
      </c>
      <c r="H16" s="58">
        <f t="shared" si="2"/>
        <v>0</v>
      </c>
      <c r="I16" s="9"/>
      <c r="J16" s="9"/>
      <c r="K16" s="11">
        <v>0</v>
      </c>
      <c r="L16" s="58">
        <f t="shared" ref="L16:L20" si="3">K16*12</f>
        <v>0</v>
      </c>
    </row>
    <row r="17" spans="1:12" x14ac:dyDescent="0.2">
      <c r="A17" s="13" t="s">
        <v>10</v>
      </c>
      <c r="B17" s="9"/>
      <c r="C17" s="14">
        <f>SUM(C6,C7,C8,C9,C11,C12,C13,C15)</f>
        <v>0</v>
      </c>
      <c r="D17" s="9"/>
      <c r="E17" s="10" t="s">
        <v>33</v>
      </c>
      <c r="F17" s="9"/>
      <c r="G17" s="11">
        <v>0</v>
      </c>
      <c r="H17" s="58">
        <f t="shared" si="2"/>
        <v>0</v>
      </c>
      <c r="I17" s="9"/>
      <c r="J17" s="9"/>
      <c r="K17" s="11">
        <v>0</v>
      </c>
      <c r="L17" s="58">
        <f t="shared" si="3"/>
        <v>0</v>
      </c>
    </row>
    <row r="18" spans="1:12" x14ac:dyDescent="0.2">
      <c r="A18" s="9"/>
      <c r="B18" s="9"/>
      <c r="C18" s="12"/>
      <c r="D18" s="9"/>
      <c r="E18" s="10" t="s">
        <v>34</v>
      </c>
      <c r="F18" s="9"/>
      <c r="G18" s="11">
        <v>0</v>
      </c>
      <c r="H18" s="58">
        <f t="shared" si="2"/>
        <v>0</v>
      </c>
      <c r="I18" s="10"/>
      <c r="J18" s="9"/>
      <c r="K18" s="11">
        <v>0</v>
      </c>
      <c r="L18" s="58">
        <f t="shared" si="3"/>
        <v>0</v>
      </c>
    </row>
    <row r="19" spans="1:12" ht="18" x14ac:dyDescent="0.2">
      <c r="A19" s="3" t="s">
        <v>87</v>
      </c>
      <c r="B19" s="9"/>
      <c r="C19" s="12"/>
      <c r="D19" s="9"/>
      <c r="E19" s="10" t="s">
        <v>35</v>
      </c>
      <c r="F19" s="9"/>
      <c r="G19" s="11">
        <v>0</v>
      </c>
      <c r="H19" s="58">
        <f t="shared" si="2"/>
        <v>0</v>
      </c>
      <c r="I19" s="9"/>
      <c r="J19" s="9"/>
      <c r="K19" s="11">
        <v>0</v>
      </c>
      <c r="L19" s="58">
        <f t="shared" si="3"/>
        <v>0</v>
      </c>
    </row>
    <row r="20" spans="1:12" x14ac:dyDescent="0.2">
      <c r="B20" s="9"/>
      <c r="C20" s="12"/>
      <c r="D20" s="9"/>
      <c r="E20" s="9"/>
      <c r="F20" s="9"/>
      <c r="G20" s="9"/>
      <c r="H20" s="59"/>
      <c r="I20" s="10"/>
      <c r="J20" s="9"/>
      <c r="K20" s="11">
        <v>0</v>
      </c>
      <c r="L20" s="58">
        <f t="shared" si="3"/>
        <v>0</v>
      </c>
    </row>
    <row r="21" spans="1:12" x14ac:dyDescent="0.2">
      <c r="A21" s="3" t="s">
        <v>11</v>
      </c>
      <c r="B21" s="9"/>
      <c r="C21" s="12"/>
      <c r="D21" s="9"/>
      <c r="E21" s="3" t="s">
        <v>36</v>
      </c>
      <c r="F21" s="9"/>
      <c r="G21" s="9"/>
      <c r="H21" s="59"/>
      <c r="I21" s="9"/>
      <c r="J21" s="9"/>
      <c r="K21" s="9"/>
      <c r="L21" s="9"/>
    </row>
    <row r="22" spans="1:12" x14ac:dyDescent="0.2">
      <c r="A22" s="10" t="s">
        <v>85</v>
      </c>
      <c r="B22" s="9"/>
      <c r="C22" s="11">
        <v>0</v>
      </c>
      <c r="D22" s="58">
        <f>C22*12</f>
        <v>0</v>
      </c>
      <c r="E22" s="10" t="s">
        <v>37</v>
      </c>
      <c r="F22" s="9"/>
      <c r="G22" s="11">
        <v>0</v>
      </c>
      <c r="H22" s="58">
        <f t="shared" ref="H22:H25" si="4">G22*12</f>
        <v>0</v>
      </c>
      <c r="I22" s="10"/>
      <c r="J22" s="9"/>
      <c r="K22" s="9"/>
      <c r="L22" s="9"/>
    </row>
    <row r="23" spans="1:12" x14ac:dyDescent="0.2">
      <c r="A23" s="10" t="s">
        <v>13</v>
      </c>
      <c r="B23" s="9"/>
      <c r="C23" s="11">
        <v>0</v>
      </c>
      <c r="D23" s="58">
        <f t="shared" ref="D23:D27" si="5">C23*12</f>
        <v>0</v>
      </c>
      <c r="E23" s="10" t="s">
        <v>84</v>
      </c>
      <c r="F23" s="9"/>
      <c r="G23" s="11">
        <v>0</v>
      </c>
      <c r="H23" s="58">
        <f t="shared" si="4"/>
        <v>0</v>
      </c>
      <c r="I23" s="9"/>
      <c r="J23" s="9"/>
      <c r="K23" s="9"/>
      <c r="L23" s="9"/>
    </row>
    <row r="24" spans="1:12" x14ac:dyDescent="0.2">
      <c r="A24" s="10" t="s">
        <v>14</v>
      </c>
      <c r="B24" s="9"/>
      <c r="C24" s="11">
        <v>0</v>
      </c>
      <c r="D24" s="58">
        <f t="shared" si="5"/>
        <v>0</v>
      </c>
      <c r="E24" s="10" t="s">
        <v>39</v>
      </c>
      <c r="F24" s="9"/>
      <c r="G24" s="11">
        <v>0</v>
      </c>
      <c r="H24" s="58">
        <f t="shared" si="4"/>
        <v>0</v>
      </c>
      <c r="I24" s="9"/>
      <c r="J24" s="9"/>
      <c r="K24" s="9"/>
      <c r="L24" s="9"/>
    </row>
    <row r="25" spans="1:12" x14ac:dyDescent="0.2">
      <c r="A25" s="10" t="s">
        <v>15</v>
      </c>
      <c r="B25" s="9"/>
      <c r="C25" s="11">
        <v>0</v>
      </c>
      <c r="D25" s="58"/>
      <c r="E25" s="10" t="s">
        <v>40</v>
      </c>
      <c r="F25" s="9"/>
      <c r="G25" s="11">
        <v>0</v>
      </c>
      <c r="H25" s="58">
        <f t="shared" si="4"/>
        <v>0</v>
      </c>
      <c r="I25" s="9"/>
      <c r="J25" s="9"/>
      <c r="K25" s="9"/>
      <c r="L25" s="9"/>
    </row>
    <row r="26" spans="1:12" x14ac:dyDescent="0.2">
      <c r="A26" s="10" t="s">
        <v>83</v>
      </c>
      <c r="B26" s="9"/>
      <c r="C26" s="11">
        <v>0</v>
      </c>
      <c r="D26" s="58">
        <f t="shared" si="5"/>
        <v>0</v>
      </c>
      <c r="E26" s="9"/>
      <c r="F26" s="9"/>
      <c r="G26" s="9"/>
      <c r="H26" s="59"/>
      <c r="I26" s="4" t="s">
        <v>54</v>
      </c>
      <c r="J26" s="5"/>
      <c r="K26" s="6"/>
      <c r="L26" s="9"/>
    </row>
    <row r="27" spans="1:12" x14ac:dyDescent="0.2">
      <c r="A27" s="54" t="s">
        <v>86</v>
      </c>
      <c r="B27" s="9"/>
      <c r="C27" s="55">
        <v>0</v>
      </c>
      <c r="D27" s="58">
        <f t="shared" si="5"/>
        <v>0</v>
      </c>
      <c r="E27" s="3" t="s">
        <v>41</v>
      </c>
      <c r="F27" s="9"/>
      <c r="G27" s="9"/>
      <c r="H27" s="59"/>
      <c r="I27" s="7" t="s">
        <v>55</v>
      </c>
      <c r="J27" s="5"/>
      <c r="K27" s="8">
        <f>SUM(C6,C7,C8,C9,C11,C12,C13,C15)</f>
        <v>0</v>
      </c>
      <c r="L27" s="9"/>
    </row>
    <row r="28" spans="1:12" x14ac:dyDescent="0.2">
      <c r="A28" s="3" t="s">
        <v>16</v>
      </c>
      <c r="B28" s="9"/>
      <c r="C28" s="12"/>
      <c r="D28" s="59"/>
      <c r="E28" s="1" t="s">
        <v>42</v>
      </c>
      <c r="F28" s="9"/>
      <c r="G28" s="11">
        <v>0</v>
      </c>
      <c r="H28" s="58">
        <f t="shared" ref="H28:H30" si="6">G28*12</f>
        <v>0</v>
      </c>
      <c r="I28" s="7"/>
      <c r="J28" s="5"/>
      <c r="K28" s="5"/>
      <c r="L28" s="9"/>
    </row>
    <row r="29" spans="1:12" x14ac:dyDescent="0.2">
      <c r="A29" s="10" t="s">
        <v>17</v>
      </c>
      <c r="B29" s="10" t="s">
        <v>18</v>
      </c>
      <c r="C29" s="11">
        <v>0</v>
      </c>
      <c r="D29" s="58">
        <f t="shared" ref="D29:D31" si="7">C29*12</f>
        <v>0</v>
      </c>
      <c r="E29" s="10" t="s">
        <v>43</v>
      </c>
      <c r="F29" s="9"/>
      <c r="G29" s="11">
        <v>0</v>
      </c>
      <c r="H29" s="58">
        <f t="shared" si="6"/>
        <v>0</v>
      </c>
      <c r="I29" s="7" t="s">
        <v>56</v>
      </c>
      <c r="J29" s="5"/>
      <c r="K29" s="8">
        <f>SUM(D22:D24,D26,D27,D29,D30,D31,H30,H29,H28,H25,H24,H23,H22,H19,H18,H17,H16,H15,H4,H7,H8,H9,H10,H11,L4,L5,L6,L7,L8,L9,L10,L11,L16,L17,L18,L19,L20)</f>
        <v>0</v>
      </c>
      <c r="L29" s="9"/>
    </row>
    <row r="30" spans="1:12" x14ac:dyDescent="0.2">
      <c r="A30" s="10" t="s">
        <v>19</v>
      </c>
      <c r="B30" s="9"/>
      <c r="C30" s="11">
        <v>0</v>
      </c>
      <c r="D30" s="58">
        <f t="shared" si="7"/>
        <v>0</v>
      </c>
      <c r="E30" s="10" t="s">
        <v>44</v>
      </c>
      <c r="F30" s="9"/>
      <c r="G30" s="11">
        <v>0</v>
      </c>
      <c r="H30" s="58">
        <f t="shared" si="6"/>
        <v>0</v>
      </c>
      <c r="I30" s="7"/>
      <c r="J30" s="5"/>
      <c r="K30" s="5"/>
      <c r="L30" s="9"/>
    </row>
    <row r="31" spans="1:12" x14ac:dyDescent="0.2">
      <c r="A31" s="10" t="s">
        <v>20</v>
      </c>
      <c r="B31" s="9"/>
      <c r="C31" s="11">
        <v>0</v>
      </c>
      <c r="D31" s="58">
        <f t="shared" si="7"/>
        <v>0</v>
      </c>
      <c r="E31" s="9"/>
      <c r="F31" s="9"/>
      <c r="G31" s="9"/>
      <c r="H31" s="9"/>
      <c r="I31" s="7" t="s">
        <v>57</v>
      </c>
      <c r="J31" s="5"/>
      <c r="K31" s="20">
        <f>K27-K29</f>
        <v>0</v>
      </c>
      <c r="L31" s="9"/>
    </row>
    <row r="32" spans="1:12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1:12" x14ac:dyDescent="0.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</row>
  </sheetData>
  <conditionalFormatting sqref="K31">
    <cfRule type="cellIs" dxfId="3" priority="1" operator="greaterThan">
      <formula>0</formula>
    </cfRule>
    <cfRule type="cellIs" dxfId="2" priority="2" operator="lessThan">
      <formula>0</formula>
    </cfRule>
  </conditionalFormatting>
  <pageMargins left="0.7" right="0.7" top="0.75" bottom="0.75" header="0.3" footer="0.3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4"/>
  <sheetViews>
    <sheetView topLeftCell="A7" zoomScaleNormal="100" workbookViewId="0">
      <selection activeCell="A18" sqref="A18"/>
    </sheetView>
  </sheetViews>
  <sheetFormatPr baseColWidth="10" defaultColWidth="8.83203125" defaultRowHeight="15" x14ac:dyDescent="0.2"/>
  <cols>
    <col min="1" max="1" width="32.5" bestFit="1" customWidth="1"/>
    <col min="3" max="3" width="13.83203125" customWidth="1"/>
    <col min="4" max="4" width="9.1640625" style="60"/>
    <col min="5" max="5" width="28.6640625" bestFit="1" customWidth="1"/>
    <col min="7" max="7" width="10.1640625" bestFit="1" customWidth="1"/>
    <col min="8" max="8" width="9.1640625" style="60"/>
    <col min="9" max="9" width="25.6640625" bestFit="1" customWidth="1"/>
    <col min="11" max="11" width="15.1640625" bestFit="1" customWidth="1"/>
    <col min="12" max="12" width="9.1640625" style="60"/>
  </cols>
  <sheetData>
    <row r="1" spans="1:12" ht="18" x14ac:dyDescent="0.2">
      <c r="A1" s="2" t="s">
        <v>0</v>
      </c>
      <c r="B1" s="9"/>
      <c r="C1" s="9"/>
      <c r="D1" s="59"/>
      <c r="E1" s="9"/>
      <c r="F1" s="9"/>
      <c r="G1" s="9"/>
      <c r="H1" s="59"/>
      <c r="I1" s="9"/>
      <c r="J1" s="9"/>
      <c r="K1" s="9"/>
      <c r="L1" s="59"/>
    </row>
    <row r="2" spans="1:12" x14ac:dyDescent="0.2">
      <c r="A2" s="9"/>
      <c r="B2" s="9"/>
      <c r="C2" s="9"/>
      <c r="D2" s="59"/>
      <c r="E2" s="9"/>
      <c r="F2" s="9"/>
      <c r="G2" s="9"/>
      <c r="H2" s="59"/>
      <c r="I2" s="9"/>
      <c r="J2" s="9"/>
      <c r="K2" s="9"/>
      <c r="L2" s="59"/>
    </row>
    <row r="3" spans="1:12" x14ac:dyDescent="0.2">
      <c r="A3" s="19" t="s">
        <v>77</v>
      </c>
      <c r="B3" s="9"/>
      <c r="C3" s="9"/>
      <c r="D3" s="59"/>
      <c r="E3" s="3" t="s">
        <v>21</v>
      </c>
      <c r="F3" s="9"/>
      <c r="G3" s="9"/>
      <c r="H3" s="59"/>
      <c r="I3" s="3" t="s">
        <v>45</v>
      </c>
      <c r="J3" s="9"/>
      <c r="K3" s="9"/>
      <c r="L3" s="59"/>
    </row>
    <row r="4" spans="1:12" x14ac:dyDescent="0.2">
      <c r="A4" s="9"/>
      <c r="B4" s="9"/>
      <c r="C4" s="9"/>
      <c r="D4" s="59"/>
      <c r="E4" s="10" t="s">
        <v>22</v>
      </c>
      <c r="F4" s="9"/>
      <c r="G4" s="11">
        <v>0</v>
      </c>
      <c r="H4" s="58">
        <f>G4*12</f>
        <v>0</v>
      </c>
      <c r="I4" s="10" t="s">
        <v>46</v>
      </c>
      <c r="J4" s="9"/>
      <c r="K4" s="11">
        <v>0</v>
      </c>
      <c r="L4" s="58">
        <f t="shared" ref="L4:L11" si="0">K4*12</f>
        <v>0</v>
      </c>
    </row>
    <row r="5" spans="1:12" x14ac:dyDescent="0.2">
      <c r="A5" s="10" t="s">
        <v>88</v>
      </c>
      <c r="B5" s="9"/>
      <c r="C5" s="57">
        <v>0</v>
      </c>
      <c r="D5" s="59"/>
      <c r="E5" s="9"/>
      <c r="F5" s="9"/>
      <c r="G5" s="9"/>
      <c r="H5" s="59"/>
      <c r="I5" s="10" t="s">
        <v>47</v>
      </c>
      <c r="J5" s="9"/>
      <c r="K5" s="11">
        <v>0</v>
      </c>
      <c r="L5" s="58">
        <f t="shared" si="0"/>
        <v>0</v>
      </c>
    </row>
    <row r="6" spans="1:12" x14ac:dyDescent="0.2">
      <c r="A6" s="10" t="s">
        <v>89</v>
      </c>
      <c r="B6" s="9"/>
      <c r="C6" s="11">
        <v>0</v>
      </c>
      <c r="D6" s="59"/>
      <c r="E6" s="3" t="s">
        <v>23</v>
      </c>
      <c r="F6" s="9"/>
      <c r="G6" s="9"/>
      <c r="H6" s="59"/>
      <c r="I6" s="10" t="s">
        <v>48</v>
      </c>
      <c r="J6" s="9"/>
      <c r="K6" s="11">
        <v>0</v>
      </c>
      <c r="L6" s="58">
        <f t="shared" si="0"/>
        <v>0</v>
      </c>
    </row>
    <row r="7" spans="1:12" x14ac:dyDescent="0.2">
      <c r="A7" s="10" t="s">
        <v>75</v>
      </c>
      <c r="B7" s="9"/>
      <c r="C7" s="11">
        <v>0</v>
      </c>
      <c r="D7" s="59"/>
      <c r="E7" s="10" t="s">
        <v>24</v>
      </c>
      <c r="F7" s="9"/>
      <c r="G7" s="11">
        <v>0</v>
      </c>
      <c r="H7" s="58">
        <f t="shared" ref="H7:H12" si="1">G7*12</f>
        <v>0</v>
      </c>
      <c r="I7" s="10" t="s">
        <v>49</v>
      </c>
      <c r="J7" s="9"/>
      <c r="K7" s="11">
        <v>0</v>
      </c>
      <c r="L7" s="58">
        <f t="shared" si="0"/>
        <v>0</v>
      </c>
    </row>
    <row r="8" spans="1:12" x14ac:dyDescent="0.2">
      <c r="A8" s="10" t="s">
        <v>78</v>
      </c>
      <c r="B8" s="9"/>
      <c r="C8" s="11">
        <v>0</v>
      </c>
      <c r="D8" s="59"/>
      <c r="E8" s="10" t="s">
        <v>25</v>
      </c>
      <c r="F8" s="9"/>
      <c r="G8" s="11">
        <v>0</v>
      </c>
      <c r="H8" s="58">
        <f t="shared" si="1"/>
        <v>0</v>
      </c>
      <c r="I8" s="10" t="s">
        <v>50</v>
      </c>
      <c r="J8" s="9"/>
      <c r="K8" s="11">
        <v>0</v>
      </c>
      <c r="L8" s="58">
        <f t="shared" si="0"/>
        <v>0</v>
      </c>
    </row>
    <row r="9" spans="1:12" x14ac:dyDescent="0.2">
      <c r="A9" s="10" t="s">
        <v>90</v>
      </c>
      <c r="B9" s="9"/>
      <c r="C9" s="11">
        <v>0</v>
      </c>
      <c r="D9" s="59"/>
      <c r="E9" s="10" t="s">
        <v>26</v>
      </c>
      <c r="F9" s="9"/>
      <c r="G9" s="11">
        <v>0</v>
      </c>
      <c r="H9" s="58">
        <f t="shared" si="1"/>
        <v>0</v>
      </c>
      <c r="I9" s="10" t="s">
        <v>51</v>
      </c>
      <c r="J9" s="9"/>
      <c r="K9" s="11">
        <v>0</v>
      </c>
      <c r="L9" s="58">
        <f t="shared" si="0"/>
        <v>0</v>
      </c>
    </row>
    <row r="10" spans="1:12" x14ac:dyDescent="0.2">
      <c r="A10" s="54" t="s">
        <v>1</v>
      </c>
      <c r="B10" s="9"/>
      <c r="C10" s="55">
        <v>0</v>
      </c>
      <c r="D10" s="59"/>
      <c r="E10" s="10" t="s">
        <v>27</v>
      </c>
      <c r="F10" s="9"/>
      <c r="G10" s="11">
        <v>0</v>
      </c>
      <c r="H10" s="58">
        <f t="shared" si="1"/>
        <v>0</v>
      </c>
      <c r="I10" s="10" t="s">
        <v>52</v>
      </c>
      <c r="J10" s="9"/>
      <c r="K10" s="11">
        <v>0</v>
      </c>
      <c r="L10" s="58">
        <f t="shared" si="0"/>
        <v>0</v>
      </c>
    </row>
    <row r="11" spans="1:12" x14ac:dyDescent="0.2">
      <c r="A11" s="9"/>
      <c r="B11" s="9"/>
      <c r="C11" s="9"/>
      <c r="D11" s="59"/>
      <c r="E11" s="10" t="s">
        <v>28</v>
      </c>
      <c r="F11" s="9"/>
      <c r="G11" s="11">
        <v>0</v>
      </c>
      <c r="H11" s="58">
        <f t="shared" si="1"/>
        <v>0</v>
      </c>
      <c r="I11" s="10" t="s">
        <v>20</v>
      </c>
      <c r="J11" s="9"/>
      <c r="K11" s="11">
        <v>0</v>
      </c>
      <c r="L11" s="58">
        <f t="shared" si="0"/>
        <v>0</v>
      </c>
    </row>
    <row r="12" spans="1:12" x14ac:dyDescent="0.2">
      <c r="A12" s="9"/>
      <c r="B12" s="9"/>
      <c r="C12" s="9"/>
      <c r="D12" s="59"/>
      <c r="E12" s="10" t="s">
        <v>29</v>
      </c>
      <c r="F12" s="9"/>
      <c r="G12" s="11">
        <v>0</v>
      </c>
      <c r="H12" s="58">
        <f t="shared" si="1"/>
        <v>0</v>
      </c>
      <c r="I12" s="9"/>
      <c r="J12" s="9"/>
      <c r="K12" s="9"/>
      <c r="L12" s="59"/>
    </row>
    <row r="13" spans="1:12" x14ac:dyDescent="0.2">
      <c r="A13" s="10"/>
      <c r="B13" s="9"/>
      <c r="C13" s="12"/>
      <c r="D13" s="59"/>
      <c r="E13" s="9"/>
      <c r="F13" s="9"/>
      <c r="G13" s="9"/>
      <c r="H13" s="59"/>
      <c r="I13" s="3" t="s">
        <v>20</v>
      </c>
      <c r="J13" s="9"/>
      <c r="K13" s="9"/>
      <c r="L13" s="59"/>
    </row>
    <row r="14" spans="1:12" x14ac:dyDescent="0.2">
      <c r="A14" s="13" t="s">
        <v>10</v>
      </c>
      <c r="B14" s="9"/>
      <c r="C14" s="14">
        <f>SUM(C6,C7,C8,C9,C5,C10)</f>
        <v>0</v>
      </c>
      <c r="D14" s="59"/>
      <c r="E14" s="3" t="s">
        <v>30</v>
      </c>
      <c r="F14" s="9"/>
      <c r="G14" s="9"/>
      <c r="H14" s="59"/>
      <c r="I14" s="15" t="s">
        <v>53</v>
      </c>
      <c r="J14" s="9"/>
      <c r="K14" s="9"/>
      <c r="L14" s="59"/>
    </row>
    <row r="15" spans="1:12" x14ac:dyDescent="0.2">
      <c r="A15" s="9"/>
      <c r="B15" s="9"/>
      <c r="C15" s="12"/>
      <c r="D15" s="59"/>
      <c r="E15" s="10" t="s">
        <v>31</v>
      </c>
      <c r="F15" s="9"/>
      <c r="G15" s="11">
        <v>0</v>
      </c>
      <c r="H15" s="58">
        <f t="shared" ref="H15:H19" si="2">G15*12</f>
        <v>0</v>
      </c>
      <c r="I15" s="15"/>
      <c r="J15" s="9"/>
      <c r="K15" s="9"/>
      <c r="L15" s="59"/>
    </row>
    <row r="16" spans="1:12" ht="18" x14ac:dyDescent="0.2">
      <c r="A16" s="3" t="s">
        <v>87</v>
      </c>
      <c r="B16" s="9"/>
      <c r="C16" s="12"/>
      <c r="D16" s="59"/>
      <c r="E16" s="10" t="s">
        <v>32</v>
      </c>
      <c r="F16" s="9"/>
      <c r="G16" s="11">
        <v>0</v>
      </c>
      <c r="H16" s="58">
        <f t="shared" si="2"/>
        <v>0</v>
      </c>
      <c r="I16" s="9"/>
      <c r="J16" s="9"/>
      <c r="K16" s="11">
        <v>0</v>
      </c>
      <c r="L16" s="58">
        <f t="shared" ref="L16:L20" si="3">K16*12</f>
        <v>0</v>
      </c>
    </row>
    <row r="17" spans="1:12" x14ac:dyDescent="0.2">
      <c r="B17" s="9"/>
      <c r="C17" s="12"/>
      <c r="D17" s="59"/>
      <c r="E17" s="10" t="s">
        <v>33</v>
      </c>
      <c r="F17" s="9"/>
      <c r="G17" s="11">
        <v>0</v>
      </c>
      <c r="H17" s="58">
        <f t="shared" si="2"/>
        <v>0</v>
      </c>
      <c r="I17" s="9"/>
      <c r="J17" s="9"/>
      <c r="K17" s="11">
        <v>0</v>
      </c>
      <c r="L17" s="58">
        <f t="shared" si="3"/>
        <v>0</v>
      </c>
    </row>
    <row r="18" spans="1:12" x14ac:dyDescent="0.2">
      <c r="A18" s="3" t="s">
        <v>11</v>
      </c>
      <c r="B18" s="9"/>
      <c r="C18" s="12"/>
      <c r="D18" s="59"/>
      <c r="E18" s="10" t="s">
        <v>34</v>
      </c>
      <c r="F18" s="9"/>
      <c r="G18" s="11">
        <v>0</v>
      </c>
      <c r="H18" s="58">
        <f t="shared" si="2"/>
        <v>0</v>
      </c>
      <c r="I18" s="10"/>
      <c r="J18" s="9"/>
      <c r="K18" s="11">
        <v>0</v>
      </c>
      <c r="L18" s="58">
        <f t="shared" si="3"/>
        <v>0</v>
      </c>
    </row>
    <row r="19" spans="1:12" x14ac:dyDescent="0.2">
      <c r="A19" s="10" t="s">
        <v>85</v>
      </c>
      <c r="B19" s="9"/>
      <c r="C19" s="11">
        <v>0</v>
      </c>
      <c r="D19" s="58">
        <f>C19*12</f>
        <v>0</v>
      </c>
      <c r="E19" s="10" t="s">
        <v>35</v>
      </c>
      <c r="F19" s="9"/>
      <c r="G19" s="11">
        <v>0</v>
      </c>
      <c r="H19" s="58">
        <f t="shared" si="2"/>
        <v>0</v>
      </c>
      <c r="I19" s="9"/>
      <c r="J19" s="9"/>
      <c r="K19" s="11">
        <v>0</v>
      </c>
      <c r="L19" s="58">
        <f t="shared" si="3"/>
        <v>0</v>
      </c>
    </row>
    <row r="20" spans="1:12" x14ac:dyDescent="0.2">
      <c r="A20" s="10" t="s">
        <v>13</v>
      </c>
      <c r="B20" s="9"/>
      <c r="C20" s="11">
        <v>0</v>
      </c>
      <c r="D20" s="58">
        <f t="shared" ref="D20:D24" si="4">C20*12</f>
        <v>0</v>
      </c>
      <c r="E20" s="9"/>
      <c r="F20" s="9"/>
      <c r="G20" s="9"/>
      <c r="H20" s="59"/>
      <c r="I20" s="10"/>
      <c r="J20" s="9"/>
      <c r="K20" s="11">
        <v>0</v>
      </c>
      <c r="L20" s="58">
        <f t="shared" si="3"/>
        <v>0</v>
      </c>
    </row>
    <row r="21" spans="1:12" x14ac:dyDescent="0.2">
      <c r="A21" s="10" t="s">
        <v>14</v>
      </c>
      <c r="B21" s="9"/>
      <c r="C21" s="11">
        <v>0</v>
      </c>
      <c r="D21" s="58">
        <f t="shared" si="4"/>
        <v>0</v>
      </c>
      <c r="E21" s="3" t="s">
        <v>36</v>
      </c>
      <c r="F21" s="9"/>
      <c r="G21" s="9"/>
      <c r="H21" s="59"/>
      <c r="I21" s="9"/>
      <c r="J21" s="9"/>
      <c r="K21" s="9"/>
      <c r="L21" s="59"/>
    </row>
    <row r="22" spans="1:12" x14ac:dyDescent="0.2">
      <c r="A22" s="10" t="s">
        <v>15</v>
      </c>
      <c r="B22" s="9"/>
      <c r="C22" s="11">
        <v>0</v>
      </c>
      <c r="D22" s="58">
        <f t="shared" si="4"/>
        <v>0</v>
      </c>
      <c r="E22" s="10" t="s">
        <v>37</v>
      </c>
      <c r="F22" s="9"/>
      <c r="G22" s="11">
        <v>0</v>
      </c>
      <c r="H22" s="58">
        <f t="shared" ref="H22:H25" si="5">G22*12</f>
        <v>0</v>
      </c>
      <c r="I22" s="10"/>
      <c r="J22" s="9"/>
      <c r="K22" s="9"/>
      <c r="L22" s="59"/>
    </row>
    <row r="23" spans="1:12" x14ac:dyDescent="0.2">
      <c r="A23" s="10" t="s">
        <v>83</v>
      </c>
      <c r="B23" s="9"/>
      <c r="C23" s="11">
        <v>0</v>
      </c>
      <c r="D23" s="58">
        <f t="shared" si="4"/>
        <v>0</v>
      </c>
      <c r="E23" s="10" t="s">
        <v>84</v>
      </c>
      <c r="F23" s="9"/>
      <c r="G23" s="11">
        <v>0</v>
      </c>
      <c r="H23" s="58">
        <f t="shared" si="5"/>
        <v>0</v>
      </c>
      <c r="I23" s="9"/>
      <c r="J23" s="9"/>
      <c r="K23" s="9"/>
      <c r="L23" s="59"/>
    </row>
    <row r="24" spans="1:12" x14ac:dyDescent="0.2">
      <c r="A24" s="54" t="s">
        <v>86</v>
      </c>
      <c r="B24" s="9"/>
      <c r="C24" s="55">
        <v>0</v>
      </c>
      <c r="D24" s="58">
        <f t="shared" si="4"/>
        <v>0</v>
      </c>
      <c r="E24" s="10" t="s">
        <v>39</v>
      </c>
      <c r="F24" s="9"/>
      <c r="G24" s="11">
        <v>0</v>
      </c>
      <c r="H24" s="58">
        <f t="shared" si="5"/>
        <v>0</v>
      </c>
      <c r="I24" s="9"/>
      <c r="J24" s="9"/>
      <c r="K24" s="9"/>
      <c r="L24" s="59"/>
    </row>
    <row r="25" spans="1:12" x14ac:dyDescent="0.2">
      <c r="A25" s="3" t="s">
        <v>16</v>
      </c>
      <c r="B25" s="9"/>
      <c r="C25" s="12"/>
      <c r="D25" s="59"/>
      <c r="E25" s="10" t="s">
        <v>40</v>
      </c>
      <c r="F25" s="9"/>
      <c r="G25" s="11">
        <v>0</v>
      </c>
      <c r="H25" s="58">
        <f t="shared" si="5"/>
        <v>0</v>
      </c>
      <c r="I25" s="9"/>
      <c r="J25" s="9"/>
      <c r="K25" s="9"/>
      <c r="L25" s="59"/>
    </row>
    <row r="26" spans="1:12" x14ac:dyDescent="0.2">
      <c r="A26" s="10" t="s">
        <v>17</v>
      </c>
      <c r="B26" s="10" t="s">
        <v>18</v>
      </c>
      <c r="C26" s="11">
        <v>0</v>
      </c>
      <c r="D26" s="58">
        <f t="shared" ref="D26:D28" si="6">C26*12</f>
        <v>0</v>
      </c>
      <c r="E26" s="9"/>
      <c r="F26" s="9"/>
      <c r="G26" s="9"/>
      <c r="H26" s="59"/>
      <c r="I26" s="4" t="s">
        <v>54</v>
      </c>
      <c r="J26" s="5"/>
      <c r="K26" s="6"/>
      <c r="L26" s="59"/>
    </row>
    <row r="27" spans="1:12" x14ac:dyDescent="0.2">
      <c r="A27" s="10" t="s">
        <v>19</v>
      </c>
      <c r="B27" s="9"/>
      <c r="C27" s="11">
        <v>0</v>
      </c>
      <c r="D27" s="58">
        <f t="shared" si="6"/>
        <v>0</v>
      </c>
      <c r="E27" s="3" t="s">
        <v>41</v>
      </c>
      <c r="F27" s="9"/>
      <c r="G27" s="9"/>
      <c r="H27" s="59"/>
      <c r="I27" s="7" t="s">
        <v>55</v>
      </c>
      <c r="J27" s="5"/>
      <c r="K27" s="8">
        <f>SUM(C6,C7,C8,C9,C5,C10)</f>
        <v>0</v>
      </c>
      <c r="L27" s="59"/>
    </row>
    <row r="28" spans="1:12" x14ac:dyDescent="0.2">
      <c r="A28" s="10" t="s">
        <v>20</v>
      </c>
      <c r="B28" s="9"/>
      <c r="C28" s="11">
        <v>0</v>
      </c>
      <c r="D28" s="58">
        <f t="shared" si="6"/>
        <v>0</v>
      </c>
      <c r="E28" s="1" t="s">
        <v>42</v>
      </c>
      <c r="F28" s="9"/>
      <c r="G28" s="11">
        <v>0</v>
      </c>
      <c r="H28" s="58">
        <f t="shared" ref="H28:H30" si="7">G28*12</f>
        <v>0</v>
      </c>
      <c r="I28" s="7"/>
      <c r="J28" s="5"/>
      <c r="K28" s="5"/>
      <c r="L28" s="59"/>
    </row>
    <row r="29" spans="1:12" x14ac:dyDescent="0.2">
      <c r="A29" s="9"/>
      <c r="B29" s="9"/>
      <c r="C29" s="9"/>
      <c r="D29" s="59"/>
      <c r="E29" s="10" t="s">
        <v>43</v>
      </c>
      <c r="F29" s="9"/>
      <c r="G29" s="11">
        <v>0</v>
      </c>
      <c r="H29" s="58">
        <f t="shared" si="7"/>
        <v>0</v>
      </c>
      <c r="I29" s="7" t="s">
        <v>56</v>
      </c>
      <c r="J29" s="5"/>
      <c r="K29" s="8">
        <f>SUM(D19:D24,D26:D28,H28:H30,H22:H25,H15:H19,L16:L20,H7:H12,H4,L4:L11)</f>
        <v>0</v>
      </c>
      <c r="L29" s="59"/>
    </row>
    <row r="30" spans="1:12" x14ac:dyDescent="0.2">
      <c r="A30" s="9"/>
      <c r="B30" s="9"/>
      <c r="C30" s="9"/>
      <c r="D30" s="59"/>
      <c r="E30" s="10" t="s">
        <v>44</v>
      </c>
      <c r="F30" s="9"/>
      <c r="G30" s="11">
        <v>0</v>
      </c>
      <c r="H30" s="58">
        <f t="shared" si="7"/>
        <v>0</v>
      </c>
      <c r="I30" s="7"/>
      <c r="J30" s="5"/>
      <c r="K30" s="5"/>
      <c r="L30" s="59"/>
    </row>
    <row r="31" spans="1:12" x14ac:dyDescent="0.2">
      <c r="A31" s="9"/>
      <c r="B31" s="9"/>
      <c r="C31" s="9"/>
      <c r="D31" s="59"/>
      <c r="E31" s="9"/>
      <c r="F31" s="9"/>
      <c r="G31" s="9"/>
      <c r="H31" s="59"/>
      <c r="I31" s="7" t="s">
        <v>57</v>
      </c>
      <c r="J31" s="5"/>
      <c r="K31" s="20">
        <f>K27-K29</f>
        <v>0</v>
      </c>
      <c r="L31" s="59"/>
    </row>
    <row r="32" spans="1:12" x14ac:dyDescent="0.2">
      <c r="A32" s="9"/>
      <c r="B32" s="9"/>
      <c r="C32" s="9"/>
      <c r="D32" s="59"/>
      <c r="E32" s="9"/>
      <c r="F32" s="9"/>
      <c r="G32" s="9"/>
      <c r="H32" s="59"/>
      <c r="I32" s="9"/>
      <c r="J32" s="9"/>
      <c r="K32" s="9"/>
      <c r="L32" s="59"/>
    </row>
    <row r="33" spans="1:12" x14ac:dyDescent="0.2">
      <c r="A33" s="9"/>
      <c r="B33" s="9"/>
      <c r="C33" s="9"/>
      <c r="D33" s="59"/>
      <c r="E33" s="9"/>
      <c r="F33" s="9"/>
      <c r="G33" s="9"/>
      <c r="H33" s="59"/>
      <c r="I33" s="9"/>
      <c r="J33" s="9"/>
      <c r="K33" s="9"/>
      <c r="L33" s="59"/>
    </row>
    <row r="34" spans="1:12" x14ac:dyDescent="0.2">
      <c r="A34" s="9"/>
      <c r="B34" s="9"/>
      <c r="C34" s="9"/>
      <c r="L34" s="59"/>
    </row>
  </sheetData>
  <customSheetViews>
    <customSheetView guid="{411B1BD3-7BBD-40F3-8EAC-0D9FCF33A381}" fitToPage="1">
      <selection activeCell="A26" sqref="A26"/>
      <pageMargins left="0.7" right="0.7" top="0.75" bottom="0.75" header="0.3" footer="0.3"/>
      <pageSetup paperSize="9" scale="81" orientation="landscape" r:id="rId1"/>
    </customSheetView>
  </customSheetViews>
  <conditionalFormatting sqref="K31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scale="81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645D2-7981-0047-89CE-278D96AABBED}">
  <dimension ref="A1"/>
  <sheetViews>
    <sheetView tabSelected="1" workbookViewId="0"/>
  </sheetViews>
  <sheetFormatPr baseColWidth="10" defaultRowHeight="1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8.83203125" defaultRowHeight="15" x14ac:dyDescent="0.2"/>
  <sheetData/>
  <customSheetViews>
    <customSheetView guid="{411B1BD3-7BBD-40F3-8EAC-0D9FCF33A381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ColWidth="8.83203125" defaultRowHeight="15" x14ac:dyDescent="0.2"/>
  <sheetData/>
  <customSheetViews>
    <customSheetView guid="{411B1BD3-7BBD-40F3-8EAC-0D9FCF33A381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ColWidth="8.83203125" defaultRowHeight="15" x14ac:dyDescent="0.2"/>
  <sheetData/>
  <customSheetViews>
    <customSheetView guid="{411B1BD3-7BBD-40F3-8EAC-0D9FCF33A381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8"/>
  <sheetViews>
    <sheetView workbookViewId="0">
      <selection activeCell="A3" sqref="A3:D52"/>
    </sheetView>
  </sheetViews>
  <sheetFormatPr baseColWidth="10" defaultColWidth="8.83203125" defaultRowHeight="15" x14ac:dyDescent="0.2"/>
  <cols>
    <col min="1" max="1" width="28.33203125" bestFit="1" customWidth="1"/>
    <col min="2" max="2" width="9.6640625" bestFit="1" customWidth="1"/>
    <col min="3" max="3" width="27.6640625" bestFit="1" customWidth="1"/>
    <col min="4" max="4" width="26.33203125" customWidth="1"/>
  </cols>
  <sheetData>
    <row r="1" spans="1:4" x14ac:dyDescent="0.2">
      <c r="A1" t="s">
        <v>58</v>
      </c>
      <c r="B1" t="s">
        <v>59</v>
      </c>
    </row>
    <row r="2" spans="1:4" x14ac:dyDescent="0.2">
      <c r="A2" t="s">
        <v>76</v>
      </c>
      <c r="B2" s="16">
        <v>0</v>
      </c>
    </row>
    <row r="3" spans="1:4" ht="16" x14ac:dyDescent="0.25">
      <c r="A3" t="s">
        <v>60</v>
      </c>
      <c r="B3" s="16">
        <v>4902.43</v>
      </c>
      <c r="C3" t="s">
        <v>62</v>
      </c>
      <c r="D3" s="17">
        <f>VLOOKUP(C3,A1:B5,2,FALSE)</f>
        <v>5301</v>
      </c>
    </row>
    <row r="4" spans="1:4" x14ac:dyDescent="0.2">
      <c r="A4" t="s">
        <v>61</v>
      </c>
      <c r="B4" s="16">
        <v>4902.43</v>
      </c>
      <c r="D4" s="16"/>
    </row>
    <row r="5" spans="1:4" x14ac:dyDescent="0.2">
      <c r="A5" t="s">
        <v>62</v>
      </c>
      <c r="B5" s="16">
        <v>5301</v>
      </c>
    </row>
    <row r="6" spans="1:4" x14ac:dyDescent="0.2">
      <c r="A6" t="s">
        <v>63</v>
      </c>
      <c r="B6" s="16">
        <v>4583.57</v>
      </c>
    </row>
    <row r="7" spans="1:4" x14ac:dyDescent="0.2">
      <c r="A7" t="s">
        <v>64</v>
      </c>
      <c r="B7" s="16">
        <v>4583.57</v>
      </c>
    </row>
    <row r="8" spans="1:4" x14ac:dyDescent="0.2">
      <c r="A8" t="s">
        <v>65</v>
      </c>
      <c r="B8" s="16">
        <v>5460.43</v>
      </c>
    </row>
    <row r="9" spans="1:4" x14ac:dyDescent="0.2">
      <c r="A9" t="s">
        <v>93</v>
      </c>
      <c r="B9" s="16">
        <v>5739.43</v>
      </c>
    </row>
    <row r="10" spans="1:4" x14ac:dyDescent="0.2">
      <c r="A10" t="s">
        <v>66</v>
      </c>
      <c r="B10" s="16">
        <v>5460.43</v>
      </c>
    </row>
    <row r="11" spans="1:4" x14ac:dyDescent="0.2">
      <c r="A11" t="s">
        <v>92</v>
      </c>
      <c r="B11" s="16">
        <v>5739.43</v>
      </c>
    </row>
    <row r="12" spans="1:4" x14ac:dyDescent="0.2">
      <c r="A12" t="s">
        <v>67</v>
      </c>
      <c r="B12" s="16">
        <v>5460.43</v>
      </c>
    </row>
    <row r="13" spans="1:4" x14ac:dyDescent="0.2">
      <c r="A13" t="s">
        <v>91</v>
      </c>
      <c r="B13" s="16">
        <v>5739.43</v>
      </c>
    </row>
    <row r="14" spans="1:4" x14ac:dyDescent="0.2">
      <c r="A14" t="s">
        <v>68</v>
      </c>
      <c r="B14" s="16">
        <v>5460.43</v>
      </c>
    </row>
    <row r="15" spans="1:4" x14ac:dyDescent="0.2">
      <c r="A15" t="s">
        <v>96</v>
      </c>
      <c r="B15" s="16">
        <v>5739.43</v>
      </c>
    </row>
    <row r="16" spans="1:4" x14ac:dyDescent="0.2">
      <c r="A16" t="s">
        <v>97</v>
      </c>
      <c r="B16" s="16">
        <v>5460.43</v>
      </c>
    </row>
    <row r="17" spans="1:2" x14ac:dyDescent="0.2">
      <c r="A17" t="s">
        <v>69</v>
      </c>
      <c r="B17" s="16">
        <v>5739.43</v>
      </c>
    </row>
    <row r="18" spans="1:2" x14ac:dyDescent="0.2">
      <c r="A18" t="s">
        <v>70</v>
      </c>
      <c r="B18" s="16">
        <v>5460.43</v>
      </c>
    </row>
    <row r="19" spans="1:2" x14ac:dyDescent="0.2">
      <c r="A19" t="s">
        <v>95</v>
      </c>
      <c r="B19" s="16">
        <v>5739.43</v>
      </c>
    </row>
    <row r="20" spans="1:2" x14ac:dyDescent="0.2">
      <c r="A20" t="s">
        <v>71</v>
      </c>
      <c r="B20" s="16">
        <v>4595.13</v>
      </c>
    </row>
    <row r="21" spans="1:2" x14ac:dyDescent="0.2">
      <c r="A21" t="s">
        <v>72</v>
      </c>
      <c r="B21" s="16">
        <v>5460.43</v>
      </c>
    </row>
    <row r="22" spans="1:2" x14ac:dyDescent="0.2">
      <c r="A22" t="s">
        <v>94</v>
      </c>
      <c r="B22" s="16">
        <v>5739.43</v>
      </c>
    </row>
    <row r="23" spans="1:2" x14ac:dyDescent="0.2">
      <c r="A23" t="s">
        <v>73</v>
      </c>
      <c r="B23" s="16">
        <v>4583.57</v>
      </c>
    </row>
    <row r="24" spans="1:2" x14ac:dyDescent="0.2">
      <c r="A24" t="s">
        <v>98</v>
      </c>
      <c r="B24" s="16">
        <v>5301</v>
      </c>
    </row>
    <row r="25" spans="1:2" x14ac:dyDescent="0.2">
      <c r="A25" t="s">
        <v>99</v>
      </c>
      <c r="B25" s="62" t="s">
        <v>115</v>
      </c>
    </row>
    <row r="26" spans="1:2" x14ac:dyDescent="0.2">
      <c r="A26" t="s">
        <v>100</v>
      </c>
      <c r="B26" s="62" t="s">
        <v>115</v>
      </c>
    </row>
    <row r="27" spans="1:2" x14ac:dyDescent="0.2">
      <c r="A27" t="s">
        <v>101</v>
      </c>
      <c r="B27" s="62" t="s">
        <v>115</v>
      </c>
    </row>
    <row r="28" spans="1:2" x14ac:dyDescent="0.2">
      <c r="A28" t="s">
        <v>102</v>
      </c>
      <c r="B28" s="62" t="s">
        <v>115</v>
      </c>
    </row>
    <row r="29" spans="1:2" x14ac:dyDescent="0.2">
      <c r="A29" t="s">
        <v>103</v>
      </c>
      <c r="B29" s="62" t="s">
        <v>114</v>
      </c>
    </row>
    <row r="30" spans="1:2" x14ac:dyDescent="0.2">
      <c r="A30" t="s">
        <v>104</v>
      </c>
      <c r="B30" s="62" t="s">
        <v>116</v>
      </c>
    </row>
    <row r="31" spans="1:2" x14ac:dyDescent="0.2">
      <c r="A31" t="s">
        <v>105</v>
      </c>
      <c r="B31" s="62" t="s">
        <v>117</v>
      </c>
    </row>
    <row r="32" spans="1:2" x14ac:dyDescent="0.2">
      <c r="A32" t="s">
        <v>110</v>
      </c>
      <c r="B32" s="62" t="s">
        <v>118</v>
      </c>
    </row>
    <row r="33" spans="1:2" x14ac:dyDescent="0.2">
      <c r="A33" t="s">
        <v>111</v>
      </c>
      <c r="B33" s="62" t="s">
        <v>119</v>
      </c>
    </row>
    <row r="34" spans="1:2" x14ac:dyDescent="0.2">
      <c r="A34" t="s">
        <v>106</v>
      </c>
      <c r="B34" s="62" t="s">
        <v>114</v>
      </c>
    </row>
    <row r="35" spans="1:2" x14ac:dyDescent="0.2">
      <c r="A35" t="s">
        <v>107</v>
      </c>
      <c r="B35" s="62" t="s">
        <v>116</v>
      </c>
    </row>
    <row r="36" spans="1:2" x14ac:dyDescent="0.2">
      <c r="A36" s="61" t="s">
        <v>108</v>
      </c>
      <c r="B36" s="62" t="s">
        <v>117</v>
      </c>
    </row>
    <row r="37" spans="1:2" x14ac:dyDescent="0.2">
      <c r="A37" s="61" t="s">
        <v>109</v>
      </c>
      <c r="B37" s="62" t="s">
        <v>120</v>
      </c>
    </row>
    <row r="38" spans="1:2" x14ac:dyDescent="0.2">
      <c r="A38" t="s">
        <v>112</v>
      </c>
      <c r="B38" s="62" t="s">
        <v>114</v>
      </c>
    </row>
    <row r="39" spans="1:2" x14ac:dyDescent="0.2">
      <c r="A39" t="s">
        <v>113</v>
      </c>
      <c r="B39" s="62" t="s">
        <v>120</v>
      </c>
    </row>
    <row r="40" spans="1:2" x14ac:dyDescent="0.2">
      <c r="A40" t="s">
        <v>121</v>
      </c>
      <c r="B40" s="62" t="s">
        <v>114</v>
      </c>
    </row>
    <row r="41" spans="1:2" x14ac:dyDescent="0.2">
      <c r="A41" t="s">
        <v>122</v>
      </c>
      <c r="B41" s="62" t="s">
        <v>117</v>
      </c>
    </row>
    <row r="42" spans="1:2" x14ac:dyDescent="0.2">
      <c r="A42" t="s">
        <v>123</v>
      </c>
      <c r="B42" s="62" t="s">
        <v>120</v>
      </c>
    </row>
    <row r="43" spans="1:2" x14ac:dyDescent="0.2">
      <c r="A43" t="s">
        <v>124</v>
      </c>
      <c r="B43" s="62" t="s">
        <v>114</v>
      </c>
    </row>
    <row r="44" spans="1:2" x14ac:dyDescent="0.2">
      <c r="A44" s="61" t="s">
        <v>125</v>
      </c>
      <c r="B44" s="62" t="s">
        <v>116</v>
      </c>
    </row>
    <row r="45" spans="1:2" x14ac:dyDescent="0.2">
      <c r="A45" s="61" t="s">
        <v>126</v>
      </c>
      <c r="B45" s="62" t="s">
        <v>130</v>
      </c>
    </row>
    <row r="46" spans="1:2" x14ac:dyDescent="0.2">
      <c r="A46" t="s">
        <v>127</v>
      </c>
      <c r="B46" s="62" t="s">
        <v>131</v>
      </c>
    </row>
    <row r="47" spans="1:2" x14ac:dyDescent="0.2">
      <c r="A47" t="s">
        <v>128</v>
      </c>
      <c r="B47" s="62" t="s">
        <v>118</v>
      </c>
    </row>
    <row r="48" spans="1:2" x14ac:dyDescent="0.2">
      <c r="A48" t="s">
        <v>129</v>
      </c>
      <c r="B48" s="62" t="s">
        <v>120</v>
      </c>
    </row>
  </sheetData>
  <customSheetViews>
    <customSheetView guid="{411B1BD3-7BBD-40F3-8EAC-0D9FCF33A381}">
      <selection activeCell="C6" sqref="C6"/>
      <pageMargins left="0.7" right="0.7" top="0.75" bottom="0.75" header="0.3" footer="0.3"/>
      <pageSetup paperSize="9" orientation="portrait" verticalDpi="0" r:id="rId1"/>
    </customSheetView>
  </customSheetViews>
  <dataValidations count="1">
    <dataValidation type="list" allowBlank="1" showInputMessage="1" showErrorMessage="1" sqref="C3" xr:uid="{00000000-0002-0000-0600-000000000000}">
      <formula1>Halls</formula1>
    </dataValidation>
  </dataValidation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Halls Students</vt:lpstr>
      <vt:lpstr>Non-Halls Students</vt:lpstr>
      <vt:lpstr>International Students</vt:lpstr>
      <vt:lpstr>Sheet4</vt:lpstr>
      <vt:lpstr>Sheet1</vt:lpstr>
      <vt:lpstr>Sheet2</vt:lpstr>
      <vt:lpstr>Sheet3</vt:lpstr>
      <vt:lpstr>Halls price list</vt:lpstr>
      <vt:lpstr>Halls</vt:lpstr>
    </vt:vector>
  </TitlesOfParts>
  <Company>Pryfysgol Bangor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Lees</dc:creator>
  <cp:lastModifiedBy>Microsoft Office User</cp:lastModifiedBy>
  <cp:lastPrinted>2015-03-24T11:34:19Z</cp:lastPrinted>
  <dcterms:created xsi:type="dcterms:W3CDTF">2015-03-03T09:51:33Z</dcterms:created>
  <dcterms:modified xsi:type="dcterms:W3CDTF">2021-09-24T16:37:22Z</dcterms:modified>
</cp:coreProperties>
</file>